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5" windowWidth="15120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M7" i="1" l="1"/>
  <c r="N7" i="1" s="1"/>
  <c r="M8" i="1"/>
  <c r="N8" i="1" s="1"/>
  <c r="M14" i="1"/>
  <c r="N14" i="1" s="1"/>
  <c r="M15" i="1"/>
  <c r="N15" i="1" s="1"/>
  <c r="I8" i="1" l="1"/>
  <c r="F11" i="1" l="1"/>
  <c r="F12" i="1"/>
  <c r="F13" i="1"/>
  <c r="F10" i="1"/>
  <c r="F5" i="1"/>
  <c r="F6" i="1"/>
  <c r="F4" i="1"/>
  <c r="M4" i="1" s="1"/>
  <c r="N4" i="1" s="1"/>
  <c r="M10" i="1" l="1"/>
  <c r="N10" i="1" s="1"/>
  <c r="M6" i="1"/>
  <c r="N6" i="1" s="1"/>
  <c r="M5" i="1"/>
  <c r="N5" i="1" s="1"/>
  <c r="M12" i="1"/>
  <c r="N12" i="1" s="1"/>
  <c r="F16" i="1"/>
  <c r="M16" i="1" s="1"/>
  <c r="N16" i="1" s="1"/>
  <c r="M13" i="1"/>
  <c r="N13" i="1" s="1"/>
  <c r="M11" i="1"/>
  <c r="N11" i="1" s="1"/>
</calcChain>
</file>

<file path=xl/sharedStrings.xml><?xml version="1.0" encoding="utf-8"?>
<sst xmlns="http://schemas.openxmlformats.org/spreadsheetml/2006/main" count="39" uniqueCount="37">
  <si>
    <t>№ п/п</t>
  </si>
  <si>
    <t>Наименование работ</t>
  </si>
  <si>
    <t>Ед. изм.</t>
  </si>
  <si>
    <t>На 1 м2 в месяц</t>
  </si>
  <si>
    <t>Уборка придомовой территории</t>
  </si>
  <si>
    <t>Содержание мусоропроводов</t>
  </si>
  <si>
    <t>Обслуживание вентиляции</t>
  </si>
  <si>
    <t>1 м2 пл. помещ.</t>
  </si>
  <si>
    <t>1 м2 МОП</t>
  </si>
  <si>
    <t>1 м2 общ. пл.</t>
  </si>
  <si>
    <t>лифт</t>
  </si>
  <si>
    <t>Цена за ед. руб.</t>
  </si>
  <si>
    <t>Объем</t>
  </si>
  <si>
    <t>Норматив. стоимость в месяц, руб.</t>
  </si>
  <si>
    <t>Стоимость в руб. по утв. тарифу</t>
  </si>
  <si>
    <t>м2 кровли</t>
  </si>
  <si>
    <t>м2 общ. Пл.</t>
  </si>
  <si>
    <t xml:space="preserve">1 м2 м/к, </t>
  </si>
  <si>
    <t>м2 подвала</t>
  </si>
  <si>
    <t>Аварийно-диспетчерское обслуж.</t>
  </si>
  <si>
    <t>Дезинсекция и дератизация</t>
  </si>
  <si>
    <t xml:space="preserve">Техническое обслуживание ВДГО </t>
  </si>
  <si>
    <t xml:space="preserve"> м2 пл. пом..</t>
  </si>
  <si>
    <t>Обслуживание лифтов</t>
  </si>
  <si>
    <t xml:space="preserve">Уборка мест общего пользования </t>
  </si>
  <si>
    <t>Работы, необходимые для надлежащего содержания инженерных сетей дома</t>
  </si>
  <si>
    <t>1м2жил.пом.</t>
  </si>
  <si>
    <t>Содержание кровли</t>
  </si>
  <si>
    <t>Работы, необходимые для надлежащего содержания конструкций  дома</t>
  </si>
  <si>
    <t>квартиры</t>
  </si>
  <si>
    <t xml:space="preserve"> </t>
  </si>
  <si>
    <t>Содержание жилого помещения:</t>
  </si>
  <si>
    <t xml:space="preserve">Управление + РКЦ </t>
  </si>
  <si>
    <t>Допоплнительно к размеру платы применяются коммунальные услуги на общедомовые нужды, рассчитанные по тарифам, утвержденными Комитетом по ценам и тарифам МО и нормативам потребления, утвержденным Распоряжением Министерства ЖКХ от 22.05.2017 N 63-РВ.</t>
  </si>
  <si>
    <t>Уважаемые собственники, в соответствии со ст. 158, п.4 ЖК РФ, если вы не примите решение об установлении предложенного УК размера платы на Содержание и ремонт жилого помещения, такой размер платы устанавливает орган местного самоуправления.</t>
  </si>
  <si>
    <t>Управляющая организация АО "СЭУ Трансинсжтрой"</t>
  </si>
  <si>
    <t>Уважаемые собственники МКД ул. Неделина д.13!                                                                                                  В связи с инфляцией, ростом цен на оказываемые работы и услуги, предлагаем Вам установить размер платы за "Содержание и ремонт жилого помещения" с 1 сентября 2019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</si>
</sst>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b/>
      <i/>
      <sz val="14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b/>
      <i/>
      <sz val="16"/>
      <color theme="1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wrapText="1"/>
    </xf>
    <xf numFmtId="1" fontId="0" fillId="0" borderId="0" xfId="0" applyNumberFormat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/>
    </xf>
    <xf numFmtId="2" fontId="4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10" fontId="3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3" fontId="3" fillId="0" borderId="1" xfId="0" applyNumberFormat="1" applyFont="1" applyBorder="1" applyAlignment="1">
      <alignment horizontal="center" vertical="center"/>
    </xf>
    <xf numFmtId="0" fontId="0" fillId="0" borderId="0" xfId="0" applyBorder="1"/>
    <xf numFmtId="2" fontId="4" fillId="0" borderId="1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1" fontId="3" fillId="0" borderId="4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/>
    </xf>
    <xf numFmtId="3" fontId="3" fillId="0" borderId="4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2" fontId="7" fillId="0" borderId="7" xfId="0" applyNumberFormat="1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/>
    </xf>
    <xf numFmtId="1" fontId="2" fillId="0" borderId="5" xfId="0" applyNumberFormat="1" applyFont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/>
    </xf>
    <xf numFmtId="1" fontId="3" fillId="0" borderId="1" xfId="0" applyNumberFormat="1" applyFont="1" applyBorder="1" applyAlignment="1">
      <alignment horizontal="center" vertical="center"/>
    </xf>
    <xf numFmtId="2" fontId="4" fillId="0" borderId="3" xfId="0" applyNumberFormat="1" applyFont="1" applyBorder="1" applyAlignment="1">
      <alignment horizontal="center" vertical="center" wrapText="1"/>
    </xf>
    <xf numFmtId="2" fontId="4" fillId="0" borderId="4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Normal="100" workbookViewId="0">
      <selection activeCell="B2" sqref="B2"/>
    </sheetView>
  </sheetViews>
  <sheetFormatPr defaultRowHeight="15" x14ac:dyDescent="0.25"/>
  <cols>
    <col min="1" max="1" width="4.85546875" style="2" customWidth="1"/>
    <col min="2" max="2" width="80.7109375" customWidth="1"/>
    <col min="3" max="3" width="14.85546875" style="1" hidden="1" customWidth="1"/>
    <col min="4" max="7" width="15" hidden="1" customWidth="1"/>
    <col min="8" max="8" width="15.7109375" customWidth="1"/>
    <col min="9" max="10" width="0" hidden="1" customWidth="1"/>
    <col min="12" max="14" width="0" hidden="1" customWidth="1"/>
  </cols>
  <sheetData>
    <row r="1" spans="1:14" s="1" customFormat="1" ht="126" customHeight="1" x14ac:dyDescent="0.25">
      <c r="A1" s="24" t="s">
        <v>36</v>
      </c>
      <c r="B1" s="24"/>
      <c r="C1" s="24"/>
      <c r="D1" s="24"/>
      <c r="E1" s="24"/>
      <c r="F1" s="24"/>
      <c r="G1" s="24"/>
      <c r="H1" s="24"/>
      <c r="I1" s="7"/>
      <c r="J1" s="7"/>
      <c r="K1" s="7"/>
      <c r="L1" s="7"/>
      <c r="M1" s="7"/>
      <c r="N1" s="7"/>
    </row>
    <row r="2" spans="1:14" s="6" customFormat="1" ht="48" thickBot="1" x14ac:dyDescent="0.3">
      <c r="A2" s="14" t="s">
        <v>0</v>
      </c>
      <c r="B2" s="15" t="s">
        <v>1</v>
      </c>
      <c r="C2" s="15" t="s">
        <v>2</v>
      </c>
      <c r="D2" s="15" t="s">
        <v>11</v>
      </c>
      <c r="E2" s="15" t="s">
        <v>12</v>
      </c>
      <c r="F2" s="15" t="s">
        <v>13</v>
      </c>
      <c r="G2" s="15" t="s">
        <v>14</v>
      </c>
      <c r="H2" s="15" t="s">
        <v>3</v>
      </c>
    </row>
    <row r="3" spans="1:14" s="6" customFormat="1" ht="18" thickBot="1" x14ac:dyDescent="0.3">
      <c r="A3" s="26" t="s">
        <v>31</v>
      </c>
      <c r="B3" s="27"/>
      <c r="C3" s="22"/>
      <c r="D3" s="22"/>
      <c r="E3" s="22"/>
      <c r="F3" s="22"/>
      <c r="G3" s="22"/>
      <c r="H3" s="23">
        <v>38.22</v>
      </c>
    </row>
    <row r="4" spans="1:14" ht="24.75" customHeight="1" x14ac:dyDescent="0.25">
      <c r="A4" s="16">
        <v>1</v>
      </c>
      <c r="B4" s="17" t="s">
        <v>4</v>
      </c>
      <c r="C4" s="18" t="s">
        <v>7</v>
      </c>
      <c r="D4" s="19">
        <v>4</v>
      </c>
      <c r="E4" s="19">
        <v>624.1</v>
      </c>
      <c r="F4" s="20">
        <f>D4*E4</f>
        <v>2496.4</v>
      </c>
      <c r="G4" s="20">
        <v>4847</v>
      </c>
      <c r="H4" s="21">
        <v>1.1901423214933677</v>
      </c>
      <c r="J4">
        <v>220838.16</v>
      </c>
      <c r="L4">
        <v>128335.20000000001</v>
      </c>
      <c r="M4">
        <f>F4*6</f>
        <v>14978.400000000001</v>
      </c>
      <c r="N4">
        <f>L4+M4</f>
        <v>143313.60000000001</v>
      </c>
    </row>
    <row r="5" spans="1:14" ht="24" customHeight="1" x14ac:dyDescent="0.25">
      <c r="A5" s="3">
        <v>2</v>
      </c>
      <c r="B5" s="4" t="s">
        <v>24</v>
      </c>
      <c r="C5" s="8" t="s">
        <v>8</v>
      </c>
      <c r="D5" s="5">
        <v>20.28</v>
      </c>
      <c r="E5" s="5">
        <v>859.9</v>
      </c>
      <c r="F5" s="10">
        <f t="shared" ref="F5:F6" si="0">D5*E5</f>
        <v>17438.772000000001</v>
      </c>
      <c r="G5" s="10">
        <v>20731</v>
      </c>
      <c r="H5" s="13">
        <v>4.4522235213482242</v>
      </c>
      <c r="J5">
        <v>175625.976</v>
      </c>
      <c r="L5">
        <v>104632.63200000001</v>
      </c>
      <c r="M5">
        <f t="shared" ref="M5:M16" si="1">F5*6</f>
        <v>104632.63200000001</v>
      </c>
      <c r="N5">
        <f t="shared" ref="N5:N16" si="2">L5+M5</f>
        <v>209265.26400000002</v>
      </c>
    </row>
    <row r="6" spans="1:14" ht="22.5" customHeight="1" x14ac:dyDescent="0.25">
      <c r="A6" s="3">
        <v>3</v>
      </c>
      <c r="B6" s="4" t="s">
        <v>5</v>
      </c>
      <c r="C6" s="8" t="s">
        <v>26</v>
      </c>
      <c r="D6" s="5">
        <v>1.8</v>
      </c>
      <c r="E6" s="5">
        <v>5347.3</v>
      </c>
      <c r="F6" s="10">
        <f t="shared" si="0"/>
        <v>9625.1400000000012</v>
      </c>
      <c r="G6" s="10">
        <v>13256</v>
      </c>
      <c r="H6" s="13">
        <v>2.451409103737451</v>
      </c>
      <c r="J6">
        <v>81168.12</v>
      </c>
      <c r="L6">
        <v>51043.5</v>
      </c>
      <c r="M6">
        <f t="shared" si="1"/>
        <v>57750.840000000011</v>
      </c>
      <c r="N6">
        <f t="shared" si="2"/>
        <v>108794.34000000001</v>
      </c>
    </row>
    <row r="7" spans="1:14" ht="32.1" customHeight="1" x14ac:dyDescent="0.25">
      <c r="A7" s="3">
        <v>4</v>
      </c>
      <c r="B7" s="4" t="s">
        <v>25</v>
      </c>
      <c r="C7" s="8" t="s">
        <v>16</v>
      </c>
      <c r="D7" s="5">
        <v>151.09</v>
      </c>
      <c r="E7" s="5">
        <v>5777.25</v>
      </c>
      <c r="F7" s="11">
        <v>28221</v>
      </c>
      <c r="G7" s="11">
        <v>32695</v>
      </c>
      <c r="H7" s="13">
        <v>6.3585896867314435</v>
      </c>
      <c r="J7">
        <v>339936</v>
      </c>
      <c r="L7">
        <v>169326</v>
      </c>
      <c r="M7">
        <f t="shared" si="1"/>
        <v>169326</v>
      </c>
      <c r="N7">
        <f t="shared" si="2"/>
        <v>338652</v>
      </c>
    </row>
    <row r="8" spans="1:14" ht="32.1" customHeight="1" x14ac:dyDescent="0.25">
      <c r="A8" s="3">
        <v>5</v>
      </c>
      <c r="B8" s="4" t="s">
        <v>28</v>
      </c>
      <c r="C8" s="8" t="s">
        <v>16</v>
      </c>
      <c r="D8" s="5">
        <v>2.87</v>
      </c>
      <c r="E8" s="5">
        <v>5777.25</v>
      </c>
      <c r="F8" s="11">
        <v>36307</v>
      </c>
      <c r="G8" s="11">
        <v>55374</v>
      </c>
      <c r="H8" s="13">
        <v>11.881873160504776</v>
      </c>
      <c r="I8">
        <f>F8*12</f>
        <v>435684</v>
      </c>
      <c r="J8">
        <v>653256</v>
      </c>
      <c r="L8">
        <v>217842</v>
      </c>
      <c r="M8">
        <f t="shared" si="1"/>
        <v>217842</v>
      </c>
      <c r="N8">
        <f t="shared" si="2"/>
        <v>435684</v>
      </c>
    </row>
    <row r="9" spans="1:14" ht="20.25" customHeight="1" x14ac:dyDescent="0.25">
      <c r="A9" s="3">
        <v>6</v>
      </c>
      <c r="B9" s="4" t="s">
        <v>27</v>
      </c>
      <c r="C9" s="8" t="s">
        <v>15</v>
      </c>
      <c r="D9" s="5"/>
      <c r="E9" s="5">
        <v>648</v>
      </c>
      <c r="F9" s="11"/>
      <c r="G9" s="11">
        <v>1407</v>
      </c>
      <c r="H9" s="13">
        <v>0.54635326371809856</v>
      </c>
    </row>
    <row r="10" spans="1:14" ht="23.25" customHeight="1" x14ac:dyDescent="0.25">
      <c r="A10" s="3">
        <v>7</v>
      </c>
      <c r="B10" s="4" t="s">
        <v>19</v>
      </c>
      <c r="C10" s="8" t="s">
        <v>9</v>
      </c>
      <c r="D10" s="5">
        <v>1.1200000000000001</v>
      </c>
      <c r="E10" s="5">
        <v>5347.3</v>
      </c>
      <c r="F10" s="10">
        <f>D10*E10</f>
        <v>5988.9760000000006</v>
      </c>
      <c r="G10" s="10">
        <v>6417</v>
      </c>
      <c r="H10" s="13">
        <v>1.248</v>
      </c>
      <c r="J10">
        <v>69504</v>
      </c>
      <c r="L10">
        <v>34329.666000000005</v>
      </c>
      <c r="M10">
        <f t="shared" si="1"/>
        <v>35933.856</v>
      </c>
      <c r="N10">
        <f t="shared" si="2"/>
        <v>70263.521999999997</v>
      </c>
    </row>
    <row r="11" spans="1:14" ht="21" customHeight="1" x14ac:dyDescent="0.25">
      <c r="A11" s="3">
        <v>8</v>
      </c>
      <c r="B11" s="4" t="s">
        <v>21</v>
      </c>
      <c r="C11" s="8" t="s">
        <v>22</v>
      </c>
      <c r="D11" s="5">
        <v>0.13</v>
      </c>
      <c r="E11" s="5">
        <v>5347.3</v>
      </c>
      <c r="F11" s="10">
        <f t="shared" ref="F11:F13" si="3">D11*E11</f>
        <v>695.149</v>
      </c>
      <c r="G11" s="10">
        <v>1628</v>
      </c>
      <c r="H11" s="13">
        <v>0.32700479780671693</v>
      </c>
      <c r="J11">
        <v>7800</v>
      </c>
      <c r="L11">
        <v>4170.8940000000002</v>
      </c>
      <c r="M11">
        <f t="shared" si="1"/>
        <v>4170.8940000000002</v>
      </c>
      <c r="N11">
        <f t="shared" si="2"/>
        <v>8341.7880000000005</v>
      </c>
    </row>
    <row r="12" spans="1:14" ht="20.25" customHeight="1" x14ac:dyDescent="0.25">
      <c r="A12" s="3">
        <v>9</v>
      </c>
      <c r="B12" s="4" t="s">
        <v>23</v>
      </c>
      <c r="C12" s="8" t="s">
        <v>10</v>
      </c>
      <c r="D12" s="5">
        <v>12784.58</v>
      </c>
      <c r="E12" s="5">
        <v>2</v>
      </c>
      <c r="F12" s="10">
        <f t="shared" si="3"/>
        <v>25569.16</v>
      </c>
      <c r="G12" s="10">
        <v>25923</v>
      </c>
      <c r="H12" s="13">
        <v>3.1242873845905734</v>
      </c>
      <c r="J12">
        <v>306829.92</v>
      </c>
      <c r="L12">
        <v>153414.96</v>
      </c>
      <c r="M12">
        <f t="shared" si="1"/>
        <v>153414.96</v>
      </c>
      <c r="N12">
        <f t="shared" si="2"/>
        <v>306829.92</v>
      </c>
    </row>
    <row r="13" spans="1:14" ht="19.5" customHeight="1" x14ac:dyDescent="0.25">
      <c r="A13" s="3">
        <v>12</v>
      </c>
      <c r="B13" s="4" t="s">
        <v>6</v>
      </c>
      <c r="C13" s="8" t="s">
        <v>29</v>
      </c>
      <c r="D13" s="5">
        <v>0.22</v>
      </c>
      <c r="E13" s="5">
        <v>112</v>
      </c>
      <c r="F13" s="10">
        <f t="shared" si="3"/>
        <v>24.64</v>
      </c>
      <c r="G13" s="10">
        <v>1214</v>
      </c>
      <c r="H13" s="13">
        <v>0.21478853364512357</v>
      </c>
      <c r="J13">
        <v>6492</v>
      </c>
      <c r="L13">
        <v>7058.4359999999997</v>
      </c>
      <c r="M13">
        <f t="shared" si="1"/>
        <v>147.84</v>
      </c>
      <c r="N13">
        <f t="shared" si="2"/>
        <v>7206.2759999999998</v>
      </c>
    </row>
    <row r="14" spans="1:14" ht="18.75" customHeight="1" x14ac:dyDescent="0.25">
      <c r="A14" s="31">
        <v>13</v>
      </c>
      <c r="B14" s="30" t="s">
        <v>20</v>
      </c>
      <c r="C14" s="8" t="s">
        <v>17</v>
      </c>
      <c r="D14" s="8">
        <v>0.49</v>
      </c>
      <c r="E14" s="5">
        <v>10</v>
      </c>
      <c r="F14" s="25">
        <v>124</v>
      </c>
      <c r="G14" s="25">
        <v>142</v>
      </c>
      <c r="H14" s="32">
        <v>5.0211667943393941E-2</v>
      </c>
      <c r="J14">
        <v>1368</v>
      </c>
      <c r="L14">
        <v>744</v>
      </c>
      <c r="M14">
        <f t="shared" si="1"/>
        <v>744</v>
      </c>
      <c r="N14">
        <f t="shared" si="2"/>
        <v>1488</v>
      </c>
    </row>
    <row r="15" spans="1:14" ht="18.75" customHeight="1" x14ac:dyDescent="0.25">
      <c r="A15" s="31"/>
      <c r="B15" s="30"/>
      <c r="C15" s="8" t="s">
        <v>18</v>
      </c>
      <c r="D15" s="8">
        <v>0.25</v>
      </c>
      <c r="E15" s="5">
        <v>474.4</v>
      </c>
      <c r="F15" s="25"/>
      <c r="G15" s="25"/>
      <c r="H15" s="33"/>
      <c r="J15">
        <v>0</v>
      </c>
      <c r="L15">
        <v>0</v>
      </c>
      <c r="M15">
        <f t="shared" si="1"/>
        <v>0</v>
      </c>
      <c r="N15">
        <f t="shared" si="2"/>
        <v>0</v>
      </c>
    </row>
    <row r="16" spans="1:14" ht="20.25" customHeight="1" x14ac:dyDescent="0.25">
      <c r="A16" s="3">
        <v>14</v>
      </c>
      <c r="B16" s="4" t="s">
        <v>32</v>
      </c>
      <c r="C16" s="9" t="s">
        <v>30</v>
      </c>
      <c r="D16" s="5"/>
      <c r="E16" s="5" t="s">
        <v>30</v>
      </c>
      <c r="F16" s="10" t="e">
        <f>#REF!*0.14</f>
        <v>#REF!</v>
      </c>
      <c r="G16" s="10">
        <v>32903</v>
      </c>
      <c r="H16" s="13">
        <v>6.3787686973349995</v>
      </c>
      <c r="J16">
        <v>346092</v>
      </c>
      <c r="L16">
        <v>170955.12000000002</v>
      </c>
      <c r="M16" t="e">
        <f t="shared" si="1"/>
        <v>#REF!</v>
      </c>
      <c r="N16" t="e">
        <f t="shared" si="2"/>
        <v>#REF!</v>
      </c>
    </row>
    <row r="17" spans="1:8" ht="64.5" customHeight="1" x14ac:dyDescent="0.25">
      <c r="A17" s="28" t="s">
        <v>33</v>
      </c>
      <c r="B17" s="28"/>
      <c r="C17" s="28"/>
      <c r="D17" s="28"/>
      <c r="E17" s="28"/>
      <c r="F17" s="28"/>
      <c r="G17" s="28"/>
      <c r="H17" s="28"/>
    </row>
    <row r="19" spans="1:8" ht="48.75" customHeight="1" x14ac:dyDescent="0.25">
      <c r="A19" s="28" t="s">
        <v>34</v>
      </c>
      <c r="B19" s="28"/>
      <c r="C19" s="28"/>
      <c r="D19" s="28"/>
      <c r="E19" s="28"/>
      <c r="F19" s="28"/>
      <c r="G19" s="28"/>
      <c r="H19" s="28"/>
    </row>
    <row r="20" spans="1:8" x14ac:dyDescent="0.25">
      <c r="C20"/>
      <c r="D20" s="12"/>
      <c r="E20" s="12"/>
      <c r="F20" s="12"/>
    </row>
    <row r="21" spans="1:8" ht="15.75" x14ac:dyDescent="0.25">
      <c r="B21" s="29" t="s">
        <v>35</v>
      </c>
      <c r="C21" s="29"/>
      <c r="D21" s="29"/>
      <c r="E21" s="29"/>
      <c r="F21" s="29"/>
    </row>
  </sheetData>
  <mergeCells count="10">
    <mergeCell ref="A19:H19"/>
    <mergeCell ref="B21:F21"/>
    <mergeCell ref="B14:B15"/>
    <mergeCell ref="A14:A15"/>
    <mergeCell ref="H14:H15"/>
    <mergeCell ref="A1:H1"/>
    <mergeCell ref="F14:F15"/>
    <mergeCell ref="G14:G15"/>
    <mergeCell ref="A3:B3"/>
    <mergeCell ref="A17:H17"/>
  </mergeCells>
  <pageMargins left="0.34" right="0.35" top="0.35433070866141736" bottom="0.39" header="0.31496062992125984" footer="0.31496062992125984"/>
  <pageSetup paperSize="9" scale="9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2019-07-19T12:00:27Z</dcterms:modified>
</cp:coreProperties>
</file>