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1175" yWindow="1770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8" i="1" l="1"/>
  <c r="F7" i="1"/>
  <c r="L7" i="1" l="1"/>
  <c r="M7" i="1" s="1"/>
  <c r="L8" i="1"/>
  <c r="M8" i="1" s="1"/>
  <c r="L14" i="1"/>
  <c r="M14" i="1" s="1"/>
  <c r="L15" i="1"/>
  <c r="M15" i="1" s="1"/>
  <c r="H14" i="1" l="1"/>
  <c r="H3" i="1" s="1"/>
  <c r="I8" i="1" l="1"/>
  <c r="F4" i="1" l="1"/>
  <c r="L4" i="1" l="1"/>
  <c r="M4" i="1" s="1"/>
  <c r="F11" i="1"/>
  <c r="F12" i="1"/>
  <c r="F13" i="1"/>
  <c r="F10" i="1"/>
  <c r="F5" i="1"/>
  <c r="F6" i="1"/>
  <c r="L12" i="1" l="1"/>
  <c r="M12" i="1" s="1"/>
  <c r="L10" i="1"/>
  <c r="M10" i="1" s="1"/>
  <c r="L11" i="1"/>
  <c r="M11" i="1" s="1"/>
  <c r="L6" i="1"/>
  <c r="M6" i="1" s="1"/>
  <c r="L13" i="1"/>
  <c r="M13" i="1" s="1"/>
  <c r="L5" i="1"/>
  <c r="M5" i="1" s="1"/>
  <c r="F16" i="1" l="1"/>
  <c r="L16" i="1" s="1"/>
  <c r="M16" i="1" s="1"/>
</calcChain>
</file>

<file path=xl/sharedStrings.xml><?xml version="1.0" encoding="utf-8"?>
<sst xmlns="http://schemas.openxmlformats.org/spreadsheetml/2006/main" count="39" uniqueCount="37">
  <si>
    <t>№ п/п</t>
  </si>
  <si>
    <t>Наименование работ</t>
  </si>
  <si>
    <t>Ед. изм.</t>
  </si>
  <si>
    <t>На 1 м2 в месяц</t>
  </si>
  <si>
    <t>Уборка придомовой территории</t>
  </si>
  <si>
    <t>Содержание мусоропроводов</t>
  </si>
  <si>
    <t>Обслуживание вентиляции</t>
  </si>
  <si>
    <t>1 м2 МОП</t>
  </si>
  <si>
    <t>1 м2 общ. пл.</t>
  </si>
  <si>
    <t>лифт</t>
  </si>
  <si>
    <t>Цена за ед. руб.</t>
  </si>
  <si>
    <t>Объем</t>
  </si>
  <si>
    <t>Норматив. стоимость в месяц, руб.</t>
  </si>
  <si>
    <t>Стоимость в руб. по утв. тарифу</t>
  </si>
  <si>
    <t>м2 кровли</t>
  </si>
  <si>
    <t>м2 общ. Пл.</t>
  </si>
  <si>
    <t xml:space="preserve">1 м2 м/к, </t>
  </si>
  <si>
    <t>м2 подвала</t>
  </si>
  <si>
    <t>Аварийно-диспетчерское обслуж.</t>
  </si>
  <si>
    <t>Дезинсекция и дератизация</t>
  </si>
  <si>
    <t xml:space="preserve">Техническое обслуживание ВДГО </t>
  </si>
  <si>
    <t xml:space="preserve"> м2 пл. пом..</t>
  </si>
  <si>
    <t>Обслуживание лифтов</t>
  </si>
  <si>
    <t xml:space="preserve">Уборка мест общего пользования(12э) </t>
  </si>
  <si>
    <t>Работы,необходимые для надлежащего содержания инженерных сетей дома</t>
  </si>
  <si>
    <t>1м2жил.пом.</t>
  </si>
  <si>
    <t>Содержание кровли</t>
  </si>
  <si>
    <t>Работы,необходимые для надлежащего содержания  конструкций  дома</t>
  </si>
  <si>
    <t>1 м2 пл. терр.</t>
  </si>
  <si>
    <t>квартиры</t>
  </si>
  <si>
    <t xml:space="preserve"> </t>
  </si>
  <si>
    <t>Содержание жилого помещения:</t>
  </si>
  <si>
    <t xml:space="preserve">Управление + РКЦ </t>
  </si>
  <si>
    <t>Допоплнительно к размеру платы применяются коммунальные услуги на общедомовые нужды, рассчитанные по тарифам, утвержденными Комитетом по ценам и тарифам МО и нормативам потребления, утвержденным Распоряжением Министерства ЖКХ от 22.05.2017 N 63-РВ.</t>
  </si>
  <si>
    <t>Уважаемые собственники, в соответствии со ст. 158, п.4 ЖК РФ, если вы не примите решение об установлении предложенного УК размера платы на Содержание и ремонт жилого помещения, такой размер платы устанавливает орган местного самоуправления.</t>
  </si>
  <si>
    <t>Управляющая организация АО "СЭУ Трансинсжтрой"</t>
  </si>
  <si>
    <r>
      <t xml:space="preserve">Уважаемые собственники МКД ул. Можайское шоссе д.45!                                                                                                  В связи с инфляцией, ростом цен на оказываемые работы и услуги, предлагаем Вам установить размер платы за "Содержание и ремонт жилого помещения" </t>
    </r>
    <r>
      <rPr>
        <b/>
        <i/>
        <u/>
        <sz val="16"/>
        <color theme="1"/>
        <rFont val="Times New Roman"/>
        <family val="1"/>
        <charset val="204"/>
      </rPr>
      <t>с 1 сентября 2019 года.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</si>
</sst>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u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3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3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/>
    </xf>
    <xf numFmtId="1" fontId="3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2" fontId="2" fillId="0" borderId="7" xfId="0" applyNumberFormat="1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 wrapText="1"/>
    </xf>
    <xf numFmtId="0" fontId="0" fillId="0" borderId="0" xfId="0" applyBorder="1"/>
    <xf numFmtId="10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zoomScaleNormal="100" workbookViewId="0">
      <selection activeCell="R2" sqref="R2"/>
    </sheetView>
  </sheetViews>
  <sheetFormatPr defaultRowHeight="15" x14ac:dyDescent="0.25"/>
  <cols>
    <col min="1" max="1" width="4.85546875" style="2" customWidth="1"/>
    <col min="2" max="2" width="80.7109375" customWidth="1"/>
    <col min="3" max="3" width="14.85546875" style="1" hidden="1" customWidth="1"/>
    <col min="4" max="7" width="15" hidden="1" customWidth="1"/>
    <col min="8" max="8" width="15.7109375" customWidth="1"/>
    <col min="9" max="13" width="0" hidden="1" customWidth="1"/>
  </cols>
  <sheetData>
    <row r="1" spans="1:13" s="1" customFormat="1" ht="159.94999999999999" customHeight="1" x14ac:dyDescent="0.25">
      <c r="A1" s="40" t="s">
        <v>36</v>
      </c>
      <c r="B1" s="40"/>
      <c r="C1" s="40"/>
      <c r="D1" s="40"/>
      <c r="E1" s="40"/>
      <c r="F1" s="40"/>
      <c r="G1" s="40"/>
      <c r="H1" s="40"/>
      <c r="I1" s="7"/>
      <c r="J1" s="7"/>
    </row>
    <row r="2" spans="1:13" s="6" customFormat="1" ht="48" thickBot="1" x14ac:dyDescent="0.3">
      <c r="A2" s="26" t="s">
        <v>0</v>
      </c>
      <c r="B2" s="27" t="s">
        <v>1</v>
      </c>
      <c r="C2" s="27" t="s">
        <v>2</v>
      </c>
      <c r="D2" s="27" t="s">
        <v>10</v>
      </c>
      <c r="E2" s="27" t="s">
        <v>11</v>
      </c>
      <c r="F2" s="27" t="s">
        <v>12</v>
      </c>
      <c r="G2" s="27" t="s">
        <v>13</v>
      </c>
      <c r="H2" s="27" t="s">
        <v>3</v>
      </c>
    </row>
    <row r="3" spans="1:13" s="6" customFormat="1" ht="18" thickBot="1" x14ac:dyDescent="0.3">
      <c r="A3" s="45" t="s">
        <v>31</v>
      </c>
      <c r="B3" s="46"/>
      <c r="C3" s="30"/>
      <c r="D3" s="30"/>
      <c r="E3" s="30"/>
      <c r="F3" s="30"/>
      <c r="G3" s="30"/>
      <c r="H3" s="31">
        <f>SUM(H4:H16)</f>
        <v>38.220978419682602</v>
      </c>
    </row>
    <row r="4" spans="1:13" ht="24" customHeight="1" x14ac:dyDescent="0.25">
      <c r="A4" s="23">
        <v>1</v>
      </c>
      <c r="B4" s="22" t="s">
        <v>4</v>
      </c>
      <c r="C4" s="28" t="s">
        <v>28</v>
      </c>
      <c r="D4" s="29">
        <v>8.25</v>
      </c>
      <c r="E4" s="29">
        <v>473.8</v>
      </c>
      <c r="F4" s="24">
        <f>D4*E4</f>
        <v>3908.85</v>
      </c>
      <c r="G4" s="24">
        <v>3679</v>
      </c>
      <c r="H4" s="25">
        <v>1.0709435440983011</v>
      </c>
      <c r="J4">
        <v>142437.696</v>
      </c>
      <c r="K4">
        <v>85744.799999999988</v>
      </c>
      <c r="L4">
        <f>F4*6</f>
        <v>23453.1</v>
      </c>
      <c r="M4">
        <f>K4+L4</f>
        <v>109197.9</v>
      </c>
    </row>
    <row r="5" spans="1:13" ht="24" customHeight="1" x14ac:dyDescent="0.25">
      <c r="A5" s="3">
        <v>2</v>
      </c>
      <c r="B5" s="4" t="s">
        <v>23</v>
      </c>
      <c r="C5" s="10" t="s">
        <v>7</v>
      </c>
      <c r="D5" s="5">
        <v>24.76</v>
      </c>
      <c r="E5" s="5">
        <v>476.1</v>
      </c>
      <c r="F5" s="12">
        <f t="shared" ref="F5:F6" si="0">D5*E5</f>
        <v>11788.236000000001</v>
      </c>
      <c r="G5" s="12">
        <v>12135</v>
      </c>
      <c r="H5" s="13">
        <v>3.5324544462171472</v>
      </c>
      <c r="J5">
        <v>97238.66399999999</v>
      </c>
      <c r="K5">
        <v>57931.848000000005</v>
      </c>
      <c r="L5">
        <f t="shared" ref="L5:L16" si="1">F5*6</f>
        <v>70729.415999999997</v>
      </c>
      <c r="M5">
        <f t="shared" ref="M5:M16" si="2">K5+L5</f>
        <v>128661.264</v>
      </c>
    </row>
    <row r="6" spans="1:13" ht="24" customHeight="1" x14ac:dyDescent="0.25">
      <c r="A6" s="3">
        <v>3</v>
      </c>
      <c r="B6" s="4" t="s">
        <v>5</v>
      </c>
      <c r="C6" s="10" t="s">
        <v>25</v>
      </c>
      <c r="D6" s="5">
        <v>2.36</v>
      </c>
      <c r="E6" s="5">
        <v>3487.6</v>
      </c>
      <c r="F6" s="12">
        <f t="shared" si="0"/>
        <v>8230.735999999999</v>
      </c>
      <c r="G6" s="12">
        <v>8645</v>
      </c>
      <c r="H6" s="13">
        <v>2.5165281159907074</v>
      </c>
      <c r="J6">
        <v>79993.200000000012</v>
      </c>
      <c r="K6">
        <v>50516.399999999994</v>
      </c>
      <c r="L6">
        <f t="shared" si="1"/>
        <v>49384.415999999997</v>
      </c>
      <c r="M6">
        <f t="shared" si="2"/>
        <v>99900.815999999992</v>
      </c>
    </row>
    <row r="7" spans="1:13" ht="24" customHeight="1" x14ac:dyDescent="0.25">
      <c r="A7" s="16">
        <v>4</v>
      </c>
      <c r="B7" s="21" t="s">
        <v>24</v>
      </c>
      <c r="C7" s="10" t="s">
        <v>15</v>
      </c>
      <c r="D7" s="5">
        <v>6.07</v>
      </c>
      <c r="E7" s="5">
        <v>3768.2</v>
      </c>
      <c r="F7" s="17" t="e">
        <f>D7*E7+#REF!*#REF!+#REF!*#REF!</f>
        <v>#REF!</v>
      </c>
      <c r="G7" s="19">
        <v>25812</v>
      </c>
      <c r="H7" s="20">
        <v>7.5137794944999587</v>
      </c>
      <c r="J7">
        <v>263040</v>
      </c>
      <c r="K7">
        <v>131490</v>
      </c>
      <c r="L7" t="e">
        <f t="shared" si="1"/>
        <v>#REF!</v>
      </c>
      <c r="M7" t="e">
        <f t="shared" si="2"/>
        <v>#REF!</v>
      </c>
    </row>
    <row r="8" spans="1:13" ht="24" customHeight="1" x14ac:dyDescent="0.25">
      <c r="A8" s="16">
        <v>5</v>
      </c>
      <c r="B8" s="21" t="s">
        <v>27</v>
      </c>
      <c r="C8" s="10" t="s">
        <v>15</v>
      </c>
      <c r="D8" s="5">
        <v>2.48</v>
      </c>
      <c r="E8" s="5">
        <v>3768.2</v>
      </c>
      <c r="F8" s="17" t="e">
        <f>D8*E8+#REF!*#REF!+#REF!*#REF!</f>
        <v>#REF!</v>
      </c>
      <c r="G8" s="19">
        <v>26361</v>
      </c>
      <c r="H8" s="20">
        <v>7.6735914014610804</v>
      </c>
      <c r="I8" t="e">
        <f>F8*12</f>
        <v>#REF!</v>
      </c>
      <c r="J8">
        <v>115740</v>
      </c>
      <c r="K8">
        <v>98142</v>
      </c>
      <c r="L8" t="e">
        <f t="shared" si="1"/>
        <v>#REF!</v>
      </c>
      <c r="M8" t="e">
        <f t="shared" si="2"/>
        <v>#REF!</v>
      </c>
    </row>
    <row r="9" spans="1:13" ht="24" customHeight="1" x14ac:dyDescent="0.25">
      <c r="A9" s="16">
        <v>6</v>
      </c>
      <c r="B9" s="14" t="s">
        <v>26</v>
      </c>
      <c r="C9" s="10" t="s">
        <v>14</v>
      </c>
      <c r="D9" s="5">
        <v>2.14</v>
      </c>
      <c r="E9" s="5">
        <v>980.1</v>
      </c>
      <c r="F9" s="17"/>
      <c r="G9" s="17">
        <v>2137</v>
      </c>
      <c r="H9" s="18">
        <v>0.62207294203263641</v>
      </c>
    </row>
    <row r="10" spans="1:13" ht="24" customHeight="1" x14ac:dyDescent="0.25">
      <c r="A10" s="3">
        <v>7</v>
      </c>
      <c r="B10" s="4" t="s">
        <v>18</v>
      </c>
      <c r="C10" s="10" t="s">
        <v>8</v>
      </c>
      <c r="D10" s="5">
        <v>1.1200000000000001</v>
      </c>
      <c r="E10" s="15">
        <v>3572.7</v>
      </c>
      <c r="F10" s="12">
        <f>D10*E10</f>
        <v>4001.424</v>
      </c>
      <c r="G10" s="12">
        <v>4287</v>
      </c>
      <c r="H10" s="13">
        <v>1.248</v>
      </c>
      <c r="J10">
        <v>44825.980799999998</v>
      </c>
      <c r="K10">
        <v>22936.734</v>
      </c>
      <c r="L10">
        <f t="shared" si="1"/>
        <v>24008.544000000002</v>
      </c>
      <c r="M10">
        <f t="shared" si="2"/>
        <v>46945.278000000006</v>
      </c>
    </row>
    <row r="11" spans="1:13" ht="24" customHeight="1" x14ac:dyDescent="0.25">
      <c r="A11" s="3">
        <v>8</v>
      </c>
      <c r="B11" s="4" t="s">
        <v>20</v>
      </c>
      <c r="C11" s="10" t="s">
        <v>21</v>
      </c>
      <c r="D11" s="5">
        <v>0.17</v>
      </c>
      <c r="E11" s="15">
        <v>3572.7</v>
      </c>
      <c r="F11" s="12">
        <f t="shared" ref="F11:F13" si="3">D11*E11</f>
        <v>607.35900000000004</v>
      </c>
      <c r="G11" s="12">
        <v>1576</v>
      </c>
      <c r="H11" s="13">
        <v>0.45876787863520591</v>
      </c>
      <c r="J11">
        <v>5027.2127999999993</v>
      </c>
      <c r="K11">
        <v>2786.7059999999997</v>
      </c>
      <c r="L11">
        <f t="shared" si="1"/>
        <v>3644.1540000000005</v>
      </c>
      <c r="M11">
        <f t="shared" si="2"/>
        <v>6430.8600000000006</v>
      </c>
    </row>
    <row r="12" spans="1:13" ht="24" customHeight="1" x14ac:dyDescent="0.25">
      <c r="A12" s="3">
        <v>9</v>
      </c>
      <c r="B12" s="4" t="s">
        <v>22</v>
      </c>
      <c r="C12" s="10" t="s">
        <v>9</v>
      </c>
      <c r="D12" s="5">
        <v>11760.65</v>
      </c>
      <c r="E12" s="15">
        <v>2</v>
      </c>
      <c r="F12" s="12">
        <f t="shared" si="3"/>
        <v>23521.3</v>
      </c>
      <c r="G12" s="12">
        <v>23920</v>
      </c>
      <c r="H12" s="13">
        <v>6.9630251630419577</v>
      </c>
      <c r="J12">
        <v>369612</v>
      </c>
      <c r="K12">
        <v>184806</v>
      </c>
      <c r="L12">
        <f t="shared" si="1"/>
        <v>141127.79999999999</v>
      </c>
      <c r="M12">
        <f t="shared" si="2"/>
        <v>325933.8</v>
      </c>
    </row>
    <row r="13" spans="1:13" ht="24" customHeight="1" x14ac:dyDescent="0.25">
      <c r="A13" s="3">
        <v>10</v>
      </c>
      <c r="B13" s="4" t="s">
        <v>6</v>
      </c>
      <c r="C13" s="10" t="s">
        <v>29</v>
      </c>
      <c r="D13" s="5">
        <v>0.25</v>
      </c>
      <c r="E13" s="15">
        <v>80</v>
      </c>
      <c r="F13" s="12">
        <f t="shared" si="3"/>
        <v>20</v>
      </c>
      <c r="G13" s="12">
        <v>867</v>
      </c>
      <c r="H13" s="13">
        <v>0.25238055252330172</v>
      </c>
      <c r="J13">
        <v>4189.3440000000001</v>
      </c>
      <c r="K13">
        <v>4715.9639999999999</v>
      </c>
      <c r="L13">
        <f t="shared" si="1"/>
        <v>120</v>
      </c>
      <c r="M13">
        <f t="shared" si="2"/>
        <v>4835.9639999999999</v>
      </c>
    </row>
    <row r="14" spans="1:13" ht="12" customHeight="1" x14ac:dyDescent="0.25">
      <c r="A14" s="37">
        <v>11</v>
      </c>
      <c r="B14" s="35" t="s">
        <v>19</v>
      </c>
      <c r="C14" s="10" t="s">
        <v>16</v>
      </c>
      <c r="D14" s="10">
        <v>0.49</v>
      </c>
      <c r="E14" s="5">
        <v>10</v>
      </c>
      <c r="F14" s="41">
        <v>53</v>
      </c>
      <c r="G14" s="41">
        <v>56</v>
      </c>
      <c r="H14" s="43">
        <f>G14/E10</f>
        <v>1.5674419906513283E-2</v>
      </c>
      <c r="J14">
        <v>552</v>
      </c>
      <c r="K14">
        <v>300</v>
      </c>
      <c r="L14">
        <f t="shared" si="1"/>
        <v>318</v>
      </c>
      <c r="M14">
        <f t="shared" si="2"/>
        <v>618</v>
      </c>
    </row>
    <row r="15" spans="1:13" ht="12" customHeight="1" x14ac:dyDescent="0.25">
      <c r="A15" s="38"/>
      <c r="B15" s="36"/>
      <c r="C15" s="10" t="s">
        <v>17</v>
      </c>
      <c r="D15" s="10">
        <v>0.27</v>
      </c>
      <c r="E15" s="5">
        <v>179.3</v>
      </c>
      <c r="F15" s="42"/>
      <c r="G15" s="42"/>
      <c r="H15" s="44"/>
      <c r="J15">
        <v>0</v>
      </c>
      <c r="K15">
        <v>0</v>
      </c>
      <c r="L15">
        <f t="shared" si="1"/>
        <v>0</v>
      </c>
      <c r="M15">
        <f t="shared" si="2"/>
        <v>0</v>
      </c>
    </row>
    <row r="16" spans="1:13" ht="24" customHeight="1" x14ac:dyDescent="0.25">
      <c r="A16" s="3">
        <v>12</v>
      </c>
      <c r="B16" s="4" t="s">
        <v>32</v>
      </c>
      <c r="C16" s="33" t="s">
        <v>30</v>
      </c>
      <c r="D16" s="5">
        <v>14</v>
      </c>
      <c r="E16" s="5" t="s">
        <v>30</v>
      </c>
      <c r="F16" s="12" t="e">
        <f>#REF!*0.14</f>
        <v>#REF!</v>
      </c>
      <c r="G16" s="12">
        <v>21827</v>
      </c>
      <c r="H16" s="13">
        <v>6.3537604612757859</v>
      </c>
      <c r="J16">
        <v>223224</v>
      </c>
      <c r="K16">
        <v>114220.68000000002</v>
      </c>
      <c r="L16" t="e">
        <f t="shared" si="1"/>
        <v>#REF!</v>
      </c>
      <c r="M16" t="e">
        <f t="shared" si="2"/>
        <v>#REF!</v>
      </c>
    </row>
    <row r="17" spans="1:8" ht="15.75" x14ac:dyDescent="0.25">
      <c r="A17" s="8"/>
      <c r="B17" s="9"/>
      <c r="C17" s="11"/>
      <c r="D17" s="9"/>
      <c r="E17" s="9"/>
      <c r="F17" s="9"/>
      <c r="G17" s="9"/>
      <c r="H17" s="9"/>
    </row>
    <row r="18" spans="1:8" ht="61.5" customHeight="1" x14ac:dyDescent="0.25">
      <c r="A18" s="34" t="s">
        <v>33</v>
      </c>
      <c r="B18" s="34"/>
      <c r="C18" s="34"/>
      <c r="D18" s="34"/>
      <c r="E18" s="34"/>
      <c r="F18" s="34"/>
      <c r="G18" s="34"/>
      <c r="H18" s="34"/>
    </row>
    <row r="20" spans="1:8" ht="63" customHeight="1" x14ac:dyDescent="0.25">
      <c r="A20" s="34" t="s">
        <v>34</v>
      </c>
      <c r="B20" s="34"/>
      <c r="C20" s="34"/>
      <c r="D20" s="34"/>
      <c r="E20" s="34"/>
      <c r="F20" s="34"/>
      <c r="G20" s="34"/>
      <c r="H20" s="34"/>
    </row>
    <row r="21" spans="1:8" x14ac:dyDescent="0.25">
      <c r="C21"/>
      <c r="D21" s="32"/>
      <c r="E21" s="32"/>
      <c r="F21" s="32"/>
    </row>
    <row r="22" spans="1:8" ht="15.75" x14ac:dyDescent="0.25">
      <c r="B22" s="39" t="s">
        <v>35</v>
      </c>
      <c r="C22" s="39"/>
      <c r="D22" s="39"/>
      <c r="E22" s="39"/>
      <c r="F22" s="39"/>
      <c r="G22" s="39"/>
      <c r="H22" s="39"/>
    </row>
  </sheetData>
  <mergeCells count="10">
    <mergeCell ref="A1:H1"/>
    <mergeCell ref="F14:F15"/>
    <mergeCell ref="G14:G15"/>
    <mergeCell ref="H14:H15"/>
    <mergeCell ref="A3:B3"/>
    <mergeCell ref="A18:H18"/>
    <mergeCell ref="A20:H20"/>
    <mergeCell ref="B14:B15"/>
    <mergeCell ref="A14:A15"/>
    <mergeCell ref="B22:H22"/>
  </mergeCells>
  <pageMargins left="0.3" right="0.25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2019-07-19T09:56:39Z</dcterms:modified>
</cp:coreProperties>
</file>