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90" i="1" l="1"/>
  <c r="D9" i="1"/>
  <c r="E33" i="1" l="1"/>
  <c r="E35" i="1"/>
  <c r="E34" i="1"/>
  <c r="E17" i="1"/>
  <c r="D89" i="1" l="1"/>
  <c r="E9" i="1"/>
  <c r="E36" i="1" l="1"/>
  <c r="E22" i="1"/>
  <c r="D86" i="1" l="1"/>
  <c r="D83" i="1"/>
  <c r="D87" i="1"/>
  <c r="D88" i="1"/>
  <c r="E41" i="1" l="1"/>
  <c r="E8" i="1" s="1"/>
  <c r="E6" i="1" s="1"/>
</calcChain>
</file>

<file path=xl/sharedStrings.xml><?xml version="1.0" encoding="utf-8"?>
<sst xmlns="http://schemas.openxmlformats.org/spreadsheetml/2006/main" count="169" uniqueCount="131">
  <si>
    <t xml:space="preserve">План работ по текущему ремонту </t>
  </si>
  <si>
    <t>№ п/п</t>
  </si>
  <si>
    <t>Наименование работ</t>
  </si>
  <si>
    <r>
      <t xml:space="preserve">Ед. </t>
    </r>
    <r>
      <rPr>
        <b/>
        <i/>
        <sz val="11"/>
        <color theme="1"/>
        <rFont val="Times New Roman"/>
        <family val="1"/>
        <charset val="204"/>
      </rPr>
      <t>изм</t>
    </r>
    <r>
      <rPr>
        <b/>
        <i/>
        <sz val="12"/>
        <color theme="1"/>
        <rFont val="Times New Roman"/>
        <family val="1"/>
        <charset val="204"/>
      </rPr>
      <t>.</t>
    </r>
  </si>
  <si>
    <t>План</t>
  </si>
  <si>
    <t>Факт</t>
  </si>
  <si>
    <t>Примечание</t>
  </si>
  <si>
    <t>К-во</t>
  </si>
  <si>
    <t>м²</t>
  </si>
  <si>
    <t xml:space="preserve">            По видам работ:</t>
  </si>
  <si>
    <t>1.1.</t>
  </si>
  <si>
    <t>1.2.</t>
  </si>
  <si>
    <t>Отмостки</t>
  </si>
  <si>
    <t>1.3.</t>
  </si>
  <si>
    <t>Герметизация швов</t>
  </si>
  <si>
    <t>мп</t>
  </si>
  <si>
    <t>1.4.</t>
  </si>
  <si>
    <t>Внутренние системы теплоснабжения зданий</t>
  </si>
  <si>
    <t>Все дома, находящиеся в управлении ОАО «СЭУ Трансинжстрой»</t>
  </si>
  <si>
    <t>1.5.</t>
  </si>
  <si>
    <t>Оборудование санитарных узлов и внутренних сетей водопровода и канализации</t>
  </si>
  <si>
    <t>1.6.</t>
  </si>
  <si>
    <t>Внутренние электросети</t>
  </si>
  <si>
    <t>Все дома, находящиеся в управлении  ОАО «СЭУ Трансинжстрой»</t>
  </si>
  <si>
    <t>1.7.</t>
  </si>
  <si>
    <t>Отделочные работы:</t>
  </si>
  <si>
    <t>Т.р.</t>
  </si>
  <si>
    <t>под.</t>
  </si>
  <si>
    <t>Работы по благоустройству территории</t>
  </si>
  <si>
    <t>Газонные ограждения</t>
  </si>
  <si>
    <t>Прочие работы</t>
  </si>
  <si>
    <t>ул. Жукова, 34, 34А, 36, 40</t>
  </si>
  <si>
    <t>ул. Чикина, 11</t>
  </si>
  <si>
    <t>м2</t>
  </si>
  <si>
    <t>м</t>
  </si>
  <si>
    <t>Стои-  мость, т.руб.</t>
  </si>
  <si>
    <t>жилого фонда на 2015 год.</t>
  </si>
  <si>
    <t>ул. Полевая, 3</t>
  </si>
  <si>
    <t xml:space="preserve">Кровли,                в том числе козырьки </t>
  </si>
  <si>
    <t>Можайское шоссе, 11, 17 к.1, 29 к.1</t>
  </si>
  <si>
    <t>ул. Молодежная, 5, 7, 9, 26, 30</t>
  </si>
  <si>
    <t>ул. Ново-Спортивная, 4 к.1, 4 к.3</t>
  </si>
  <si>
    <t>бул. Крылова, 2, 8, 16</t>
  </si>
  <si>
    <t>ул. Говорова, 16</t>
  </si>
  <si>
    <t>Красногорское шоссе, 8.к.1, 8 к.4</t>
  </si>
  <si>
    <t>бул. Крылова, 4, 6, 18</t>
  </si>
  <si>
    <t>Можайское шоссе, 17, 21, 63, 65, 67, 79, 83, 99, 101, 105</t>
  </si>
  <si>
    <t>ул. Ново-Спортивн., 24, 26</t>
  </si>
  <si>
    <t>ул. Садовая, 6, 8, 10</t>
  </si>
  <si>
    <t>ул. Молодежная, 2, 4-41, 8, 10, 26, 28, 30</t>
  </si>
  <si>
    <t>Ремонт кирпичной кладки фасадов</t>
  </si>
  <si>
    <t>1.8.</t>
  </si>
  <si>
    <t>Установка (замена) энергоэффективного светового оборудования</t>
  </si>
  <si>
    <t>ж/д</t>
  </si>
  <si>
    <t>ул. Вокзальная, 33, 35</t>
  </si>
  <si>
    <t>бул. Крылова, 4, 8</t>
  </si>
  <si>
    <t>ул. Молодежная, 3, 38</t>
  </si>
  <si>
    <t>Можайское шоссе, 19 А, 85, 101, 113</t>
  </si>
  <si>
    <t>Красногорское шоссе, 8 к.2, 8 к.3, 8 к.4</t>
  </si>
  <si>
    <t>1.9.</t>
  </si>
  <si>
    <t>Ремонт и покраска декоративных ограждений</t>
  </si>
  <si>
    <t>Ремонт и покраска контейнеров и контейнерных площадок</t>
  </si>
  <si>
    <t>Ремонт и покраска урн</t>
  </si>
  <si>
    <t>Ремонт и покраска вазонов</t>
  </si>
  <si>
    <t>Закрашивание вандальных надписей на фасадах жилых домов</t>
  </si>
  <si>
    <t>2.1.</t>
  </si>
  <si>
    <t>2.2.</t>
  </si>
  <si>
    <t>2.3.</t>
  </si>
  <si>
    <t>2.4.</t>
  </si>
  <si>
    <t>2.5.</t>
  </si>
  <si>
    <t>Ремонт подъездов</t>
  </si>
  <si>
    <t>1.9.1.</t>
  </si>
  <si>
    <t>1.9.2.</t>
  </si>
  <si>
    <t>1.9.3.</t>
  </si>
  <si>
    <t>1.9.4.</t>
  </si>
  <si>
    <t>Смена входных дверей на металлические домофонные</t>
  </si>
  <si>
    <t>Ремонт и окраска цоколя отдельными местами</t>
  </si>
  <si>
    <t>Ремонт крылец, ступеней</t>
  </si>
  <si>
    <t>Ремонт лестнич-ных клеток отдель-ными местами (1-х этажей, черных лестниц)</t>
  </si>
  <si>
    <t>Окраска наружных газовых труб</t>
  </si>
  <si>
    <t>1.9.5.</t>
  </si>
  <si>
    <t>1.9.6.</t>
  </si>
  <si>
    <t>Утепление окон-ных и дверных проемов</t>
  </si>
  <si>
    <t>3.1.</t>
  </si>
  <si>
    <t>3.2.</t>
  </si>
  <si>
    <t>1.9.7.</t>
  </si>
  <si>
    <t>Остекление</t>
  </si>
  <si>
    <t>ул. Молодежная, 38</t>
  </si>
  <si>
    <t>б-р Крылова, 16</t>
  </si>
  <si>
    <t>ул. Свободы, 2</t>
  </si>
  <si>
    <t>ул. Ново-Спортивная, 6 (черная лестница)</t>
  </si>
  <si>
    <t>ул. Садовая, 6, п. 3</t>
  </si>
  <si>
    <t>ул. Жукова, 34 А, п. 5</t>
  </si>
  <si>
    <t>Можайское шоссе, 3 к. 1, 85, 101, 105, 131 п.1</t>
  </si>
  <si>
    <t>ул. Неделина, 9</t>
  </si>
  <si>
    <t>шт</t>
  </si>
  <si>
    <t>ул. Молодежная, 3</t>
  </si>
  <si>
    <t>бул. Крылова, 8</t>
  </si>
  <si>
    <t>Можайское шоссе, 3 к.2, 37 (п.1,2,3,4), 45, 137, 139, 145 п.2</t>
  </si>
  <si>
    <t>20 + 6</t>
  </si>
  <si>
    <t>ул. Жукова, 3, 18</t>
  </si>
  <si>
    <t>Можайское шоссе, 31, 45, 49, 117, 145 п.4, 153, 155</t>
  </si>
  <si>
    <t>ул. Чикина, 6, 7</t>
  </si>
  <si>
    <t>бул. Крылова, 18</t>
  </si>
  <si>
    <t>Красногорское шоссе, 8 к. 1</t>
  </si>
  <si>
    <t>ул. Вокзальная, 33</t>
  </si>
  <si>
    <t>Ремонт полов в помещениях МОП, мусорокамерах, подвалах и на переходных балконах</t>
  </si>
  <si>
    <t xml:space="preserve">ж/у № 1, 2, 3, 4, 5                          </t>
  </si>
  <si>
    <t>Можайское шоссе, 1, 9, 11, 17, 21, 37, 63, 67, 117, 143</t>
  </si>
  <si>
    <t>ул. Жукова, 3, 5</t>
  </si>
  <si>
    <t>ул. Садовая, 2, 6, 8, 10</t>
  </si>
  <si>
    <t>б-р Крылова, 16, 23</t>
  </si>
  <si>
    <t>ул. Молодежная, 8, 10, 12</t>
  </si>
  <si>
    <t>ул. Чикина, 1, 3, 7, 15</t>
  </si>
  <si>
    <t>ул. Говорова, 16, 18, 32</t>
  </si>
  <si>
    <t>ул. Пионерская, 19</t>
  </si>
  <si>
    <t>б-р Л.Новоселовой, 16</t>
  </si>
  <si>
    <t>Красногорское шоссе, 8 к.3</t>
  </si>
  <si>
    <t>ул. Молодежная, 4, 8, 36, 40</t>
  </si>
  <si>
    <t>Можайское шоссе, 9, 21, 37, 49, 63, 65, 83, 99, 127, 143,145</t>
  </si>
  <si>
    <t>ул. Жукова, 34</t>
  </si>
  <si>
    <t>ул. Садовая, 2</t>
  </si>
  <si>
    <t>б-р Крылова, 6, 14</t>
  </si>
  <si>
    <t>ул. Чикина, 4, 9</t>
  </si>
  <si>
    <t>ул. Ново-Спортивная, 6</t>
  </si>
  <si>
    <t>ул. Ново-Спортивная, 26</t>
  </si>
  <si>
    <t>Красногорское шоссе, 8 к.2, 8 к.3</t>
  </si>
  <si>
    <t>ул. Вокзальная, 1, 3</t>
  </si>
  <si>
    <t>ж/у № 1, 2, 3, 4, 5</t>
  </si>
  <si>
    <t>Ремонт жилых зданий, всего:</t>
  </si>
  <si>
    <t>Текущий ремонт жилого фонда,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</si>
</sst>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Wingdings"/>
      <charset val="2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2" fontId="0" fillId="0" borderId="0" xfId="0" applyNumberFormat="1"/>
    <xf numFmtId="0" fontId="6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0" fontId="6" fillId="0" borderId="33" xfId="0" applyFont="1" applyFill="1" applyBorder="1" applyAlignment="1">
      <alignment vertical="center" wrapText="1"/>
    </xf>
    <xf numFmtId="0" fontId="0" fillId="0" borderId="0" xfId="0" applyFill="1"/>
    <xf numFmtId="0" fontId="6" fillId="0" borderId="0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7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6" fillId="0" borderId="36" xfId="0" applyFont="1" applyFill="1" applyBorder="1" applyAlignment="1">
      <alignment vertical="center" wrapText="1"/>
    </xf>
    <xf numFmtId="0" fontId="6" fillId="0" borderId="34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vertical="center" wrapText="1"/>
    </xf>
    <xf numFmtId="0" fontId="6" fillId="0" borderId="55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5" fillId="0" borderId="43" xfId="0" applyFont="1" applyBorder="1" applyAlignment="1">
      <alignment vertical="center" wrapText="1"/>
    </xf>
    <xf numFmtId="0" fontId="5" fillId="0" borderId="4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wrapText="1"/>
    </xf>
    <xf numFmtId="0" fontId="5" fillId="0" borderId="5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30" xfId="0" applyFont="1" applyFill="1" applyBorder="1" applyAlignment="1">
      <alignment vertical="center" wrapText="1"/>
    </xf>
    <xf numFmtId="0" fontId="5" fillId="0" borderId="42" xfId="0" applyFont="1" applyBorder="1" applyAlignment="1">
      <alignment horizontal="center" vertical="center" wrapText="1"/>
    </xf>
    <xf numFmtId="0" fontId="6" fillId="0" borderId="58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vertical="center" wrapText="1"/>
    </xf>
    <xf numFmtId="0" fontId="6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10" fillId="0" borderId="54" xfId="0" applyFont="1" applyFill="1" applyBorder="1" applyAlignment="1">
      <alignment horizontal="center" vertical="center" wrapText="1"/>
    </xf>
    <xf numFmtId="2" fontId="6" fillId="0" borderId="54" xfId="0" applyNumberFormat="1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vertical="center" wrapText="1"/>
    </xf>
    <xf numFmtId="0" fontId="6" fillId="0" borderId="49" xfId="0" applyFont="1" applyFill="1" applyBorder="1" applyAlignment="1">
      <alignment vertical="center" wrapText="1"/>
    </xf>
    <xf numFmtId="0" fontId="10" fillId="0" borderId="56" xfId="0" applyFont="1" applyFill="1" applyBorder="1" applyAlignment="1">
      <alignment vertical="center" wrapText="1"/>
    </xf>
    <xf numFmtId="0" fontId="6" fillId="0" borderId="57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top" wrapText="1"/>
    </xf>
    <xf numFmtId="0" fontId="0" fillId="0" borderId="0" xfId="0" applyBorder="1"/>
    <xf numFmtId="0" fontId="6" fillId="0" borderId="6" xfId="0" applyFont="1" applyFill="1" applyBorder="1" applyAlignment="1">
      <alignment vertical="center" wrapText="1"/>
    </xf>
    <xf numFmtId="0" fontId="1" fillId="0" borderId="9" xfId="0" applyFont="1" applyBorder="1" applyAlignment="1">
      <alignment vertical="top" wrapText="1"/>
    </xf>
    <xf numFmtId="0" fontId="6" fillId="0" borderId="59" xfId="0" applyFont="1" applyFill="1" applyBorder="1" applyAlignment="1">
      <alignment vertical="center" wrapText="1"/>
    </xf>
    <xf numFmtId="0" fontId="6" fillId="0" borderId="60" xfId="0" applyFont="1" applyFill="1" applyBorder="1" applyAlignment="1">
      <alignment vertical="center" wrapText="1"/>
    </xf>
    <xf numFmtId="0" fontId="10" fillId="0" borderId="60" xfId="0" applyFont="1" applyFill="1" applyBorder="1" applyAlignment="1">
      <alignment vertical="center" wrapText="1"/>
    </xf>
    <xf numFmtId="0" fontId="6" fillId="0" borderId="26" xfId="0" applyFont="1" applyFill="1" applyBorder="1" applyAlignment="1">
      <alignment vertical="center" wrapText="1"/>
    </xf>
    <xf numFmtId="0" fontId="5" fillId="0" borderId="53" xfId="0" applyFont="1" applyBorder="1" applyAlignment="1">
      <alignment horizontal="center" vertical="center" wrapText="1"/>
    </xf>
    <xf numFmtId="0" fontId="6" fillId="0" borderId="62" xfId="0" applyFont="1" applyFill="1" applyBorder="1" applyAlignment="1">
      <alignment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2" fontId="6" fillId="0" borderId="55" xfId="0" applyNumberFormat="1" applyFont="1" applyFill="1" applyBorder="1" applyAlignment="1">
      <alignment horizontal="center" vertical="center" wrapText="1"/>
    </xf>
    <xf numFmtId="2" fontId="6" fillId="0" borderId="4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42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vertical="center" wrapText="1"/>
    </xf>
    <xf numFmtId="2" fontId="9" fillId="3" borderId="54" xfId="0" applyNumberFormat="1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left" vertical="center" wrapText="1"/>
    </xf>
    <xf numFmtId="0" fontId="5" fillId="0" borderId="48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6" fillId="0" borderId="30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vertical="center" wrapText="1"/>
    </xf>
    <xf numFmtId="0" fontId="10" fillId="0" borderId="32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" fillId="3" borderId="43" xfId="0" applyFont="1" applyFill="1" applyBorder="1" applyAlignment="1">
      <alignment vertical="center" wrapText="1"/>
    </xf>
    <xf numFmtId="0" fontId="5" fillId="3" borderId="44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46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2" fontId="6" fillId="0" borderId="46" xfId="0" applyNumberFormat="1" applyFont="1" applyFill="1" applyBorder="1" applyAlignment="1">
      <alignment horizontal="center" vertical="center" wrapText="1"/>
    </xf>
    <xf numFmtId="2" fontId="6" fillId="0" borderId="50" xfId="0" applyNumberFormat="1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51" xfId="0" applyFont="1" applyFill="1" applyBorder="1" applyAlignment="1">
      <alignment vertical="center" wrapText="1"/>
    </xf>
    <xf numFmtId="0" fontId="10" fillId="0" borderId="40" xfId="0" applyFont="1" applyFill="1" applyBorder="1" applyAlignment="1">
      <alignment vertical="center" wrapText="1"/>
    </xf>
    <xf numFmtId="0" fontId="10" fillId="0" borderId="41" xfId="0" applyFont="1" applyFill="1" applyBorder="1" applyAlignment="1">
      <alignment vertical="center" wrapText="1"/>
    </xf>
    <xf numFmtId="0" fontId="10" fillId="0" borderId="36" xfId="0" applyFont="1" applyFill="1" applyBorder="1" applyAlignment="1">
      <alignment vertical="center"/>
    </xf>
    <xf numFmtId="0" fontId="10" fillId="0" borderId="34" xfId="0" applyFont="1" applyFill="1" applyBorder="1" applyAlignment="1">
      <alignment vertical="center"/>
    </xf>
    <xf numFmtId="0" fontId="6" fillId="0" borderId="37" xfId="0" applyFont="1" applyFill="1" applyBorder="1" applyAlignment="1">
      <alignment vertical="center" wrapText="1"/>
    </xf>
    <xf numFmtId="0" fontId="6" fillId="0" borderId="35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6" fillId="0" borderId="38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5" xfId="0" applyFont="1" applyFill="1" applyBorder="1" applyAlignment="1">
      <alignment vertical="center" wrapText="1"/>
    </xf>
    <xf numFmtId="0" fontId="6" fillId="0" borderId="4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vertical="center" wrapText="1"/>
    </xf>
    <xf numFmtId="2" fontId="5" fillId="0" borderId="2" xfId="0" applyNumberFormat="1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50" xfId="0" applyFont="1" applyFill="1" applyBorder="1" applyAlignment="1">
      <alignment horizontal="left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vertical="center" wrapText="1"/>
    </xf>
    <xf numFmtId="0" fontId="6" fillId="0" borderId="36" xfId="0" applyFont="1" applyFill="1" applyBorder="1" applyAlignment="1">
      <alignment vertical="center" wrapText="1"/>
    </xf>
    <xf numFmtId="0" fontId="6" fillId="0" borderId="34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topLeftCell="A49" workbookViewId="0">
      <selection activeCell="H21" sqref="H21:I21"/>
    </sheetView>
  </sheetViews>
  <sheetFormatPr defaultRowHeight="15" x14ac:dyDescent="0.25"/>
  <cols>
    <col min="1" max="1" width="6.5703125" customWidth="1"/>
    <col min="2" max="2" width="19.28515625" customWidth="1"/>
    <col min="3" max="3" width="5.42578125" customWidth="1"/>
    <col min="4" max="4" width="9.28515625" bestFit="1" customWidth="1"/>
    <col min="5" max="5" width="9.5703125" bestFit="1" customWidth="1"/>
    <col min="7" max="7" width="9.42578125" customWidth="1"/>
    <col min="8" max="8" width="9.140625" hidden="1" customWidth="1"/>
    <col min="9" max="9" width="26.140625" customWidth="1"/>
  </cols>
  <sheetData>
    <row r="1" spans="1:10" ht="19.5" x14ac:dyDescent="0.25">
      <c r="A1" s="220" t="s">
        <v>0</v>
      </c>
      <c r="B1" s="220"/>
      <c r="C1" s="220"/>
      <c r="D1" s="220"/>
      <c r="E1" s="220"/>
      <c r="F1" s="220"/>
      <c r="G1" s="220"/>
      <c r="H1" s="220"/>
      <c r="I1" s="220"/>
    </row>
    <row r="2" spans="1:10" ht="19.5" x14ac:dyDescent="0.25">
      <c r="A2" s="220" t="s">
        <v>36</v>
      </c>
      <c r="B2" s="220"/>
      <c r="C2" s="220"/>
      <c r="D2" s="220"/>
      <c r="E2" s="220"/>
      <c r="F2" s="220"/>
      <c r="G2" s="220"/>
      <c r="H2" s="220"/>
      <c r="I2" s="220"/>
    </row>
    <row r="3" spans="1:10" ht="20.25" thickBot="1" x14ac:dyDescent="0.3">
      <c r="A3" s="1"/>
    </row>
    <row r="4" spans="1:10" ht="16.5" thickBot="1" x14ac:dyDescent="0.3">
      <c r="A4" s="2"/>
      <c r="B4" s="4"/>
      <c r="C4" s="11"/>
      <c r="D4" s="147" t="s">
        <v>4</v>
      </c>
      <c r="E4" s="148"/>
      <c r="F4" s="147" t="s">
        <v>5</v>
      </c>
      <c r="G4" s="148"/>
      <c r="H4" s="149"/>
      <c r="I4" s="13"/>
    </row>
    <row r="5" spans="1:10" ht="48" thickBot="1" x14ac:dyDescent="0.3">
      <c r="A5" s="3" t="s">
        <v>1</v>
      </c>
      <c r="B5" s="5" t="s">
        <v>2</v>
      </c>
      <c r="C5" s="6" t="s">
        <v>3</v>
      </c>
      <c r="D5" s="10" t="s">
        <v>7</v>
      </c>
      <c r="E5" s="12" t="s">
        <v>35</v>
      </c>
      <c r="F5" s="10" t="s">
        <v>7</v>
      </c>
      <c r="G5" s="150" t="s">
        <v>35</v>
      </c>
      <c r="H5" s="151"/>
      <c r="I5" s="14" t="s">
        <v>6</v>
      </c>
    </row>
    <row r="6" spans="1:10" ht="48" thickBot="1" x14ac:dyDescent="0.3">
      <c r="A6" s="90">
        <v>1</v>
      </c>
      <c r="B6" s="91" t="s">
        <v>130</v>
      </c>
      <c r="C6" s="92" t="s">
        <v>8</v>
      </c>
      <c r="D6" s="93">
        <v>988512</v>
      </c>
      <c r="E6" s="94">
        <f>E8+E82+E90</f>
        <v>56284.987000000008</v>
      </c>
      <c r="F6" s="95"/>
      <c r="G6" s="152"/>
      <c r="H6" s="153"/>
      <c r="I6" s="96"/>
    </row>
    <row r="7" spans="1:10" ht="16.5" thickBot="1" x14ac:dyDescent="0.3">
      <c r="A7" s="154" t="s">
        <v>9</v>
      </c>
      <c r="B7" s="155"/>
      <c r="C7" s="155"/>
      <c r="D7" s="155"/>
      <c r="E7" s="155"/>
      <c r="F7" s="155"/>
      <c r="G7" s="156"/>
      <c r="H7" s="156"/>
      <c r="I7" s="157"/>
    </row>
    <row r="8" spans="1:10" ht="32.25" thickBot="1" x14ac:dyDescent="0.3">
      <c r="A8" s="102">
        <v>1</v>
      </c>
      <c r="B8" s="103" t="s">
        <v>129</v>
      </c>
      <c r="C8" s="104" t="s">
        <v>26</v>
      </c>
      <c r="D8" s="105"/>
      <c r="E8" s="106">
        <f>E9+E17+E22+E32+E33+E34+E35+E36+E41</f>
        <v>50949.187000000005</v>
      </c>
      <c r="F8" s="107"/>
      <c r="G8" s="107"/>
      <c r="H8" s="166"/>
      <c r="I8" s="153"/>
    </row>
    <row r="9" spans="1:10" ht="9.9499999999999993" customHeight="1" x14ac:dyDescent="0.25">
      <c r="A9" s="158" t="s">
        <v>10</v>
      </c>
      <c r="B9" s="160" t="s">
        <v>38</v>
      </c>
      <c r="C9" s="108" t="s">
        <v>8</v>
      </c>
      <c r="D9" s="162">
        <f>15*75</f>
        <v>1125</v>
      </c>
      <c r="E9" s="164">
        <f>D9*0.354</f>
        <v>398.25</v>
      </c>
      <c r="F9" s="137"/>
      <c r="G9" s="139"/>
      <c r="H9" s="56"/>
      <c r="I9" s="110" t="s">
        <v>105</v>
      </c>
    </row>
    <row r="10" spans="1:10" ht="9.9499999999999993" customHeight="1" x14ac:dyDescent="0.25">
      <c r="A10" s="158"/>
      <c r="B10" s="160"/>
      <c r="C10" s="108"/>
      <c r="D10" s="162"/>
      <c r="E10" s="164"/>
      <c r="F10" s="137"/>
      <c r="G10" s="139"/>
      <c r="H10" s="23"/>
      <c r="I10" s="111"/>
    </row>
    <row r="11" spans="1:10" ht="15.75" customHeight="1" x14ac:dyDescent="0.25">
      <c r="A11" s="158"/>
      <c r="B11" s="160"/>
      <c r="C11" s="108"/>
      <c r="D11" s="162"/>
      <c r="E11" s="164"/>
      <c r="F11" s="137"/>
      <c r="G11" s="139"/>
      <c r="H11" s="141" t="s">
        <v>37</v>
      </c>
      <c r="I11" s="142"/>
    </row>
    <row r="12" spans="1:10" ht="35.1" customHeight="1" x14ac:dyDescent="0.25">
      <c r="A12" s="158"/>
      <c r="B12" s="160"/>
      <c r="C12" s="108"/>
      <c r="D12" s="162"/>
      <c r="E12" s="164"/>
      <c r="F12" s="137"/>
      <c r="G12" s="139"/>
      <c r="H12" s="143" t="s">
        <v>101</v>
      </c>
      <c r="I12" s="144"/>
    </row>
    <row r="13" spans="1:10" ht="17.100000000000001" customHeight="1" x14ac:dyDescent="0.25">
      <c r="A13" s="158"/>
      <c r="B13" s="160"/>
      <c r="C13" s="108"/>
      <c r="D13" s="162"/>
      <c r="E13" s="164"/>
      <c r="F13" s="137"/>
      <c r="G13" s="139"/>
      <c r="H13" s="143" t="s">
        <v>100</v>
      </c>
      <c r="I13" s="144"/>
    </row>
    <row r="14" spans="1:10" ht="15.95" customHeight="1" x14ac:dyDescent="0.25">
      <c r="A14" s="158"/>
      <c r="B14" s="160"/>
      <c r="C14" s="108"/>
      <c r="D14" s="162"/>
      <c r="E14" s="164"/>
      <c r="F14" s="137"/>
      <c r="G14" s="139"/>
      <c r="H14" s="23"/>
      <c r="I14" s="24" t="s">
        <v>103</v>
      </c>
      <c r="J14" s="15"/>
    </row>
    <row r="15" spans="1:10" ht="15.95" customHeight="1" x14ac:dyDescent="0.25">
      <c r="A15" s="158"/>
      <c r="B15" s="160"/>
      <c r="C15" s="108"/>
      <c r="D15" s="162"/>
      <c r="E15" s="164"/>
      <c r="F15" s="137"/>
      <c r="G15" s="139"/>
      <c r="H15" s="23"/>
      <c r="I15" s="29" t="s">
        <v>104</v>
      </c>
      <c r="J15" s="15"/>
    </row>
    <row r="16" spans="1:10" ht="15.95" customHeight="1" thickBot="1" x14ac:dyDescent="0.3">
      <c r="A16" s="159"/>
      <c r="B16" s="161"/>
      <c r="C16" s="109"/>
      <c r="D16" s="163"/>
      <c r="E16" s="165"/>
      <c r="F16" s="138"/>
      <c r="G16" s="140"/>
      <c r="H16" s="145" t="s">
        <v>102</v>
      </c>
      <c r="I16" s="146"/>
    </row>
    <row r="17" spans="1:10" ht="30" customHeight="1" x14ac:dyDescent="0.25">
      <c r="A17" s="189" t="s">
        <v>11</v>
      </c>
      <c r="B17" s="190" t="s">
        <v>12</v>
      </c>
      <c r="C17" s="191" t="s">
        <v>34</v>
      </c>
      <c r="D17" s="192">
        <v>1169</v>
      </c>
      <c r="E17" s="193">
        <f>D17*0.583</f>
        <v>681.52699999999993</v>
      </c>
      <c r="F17" s="190"/>
      <c r="G17" s="160"/>
      <c r="H17" s="181" t="s">
        <v>39</v>
      </c>
      <c r="I17" s="182"/>
    </row>
    <row r="18" spans="1:10" ht="30" x14ac:dyDescent="0.25">
      <c r="A18" s="158"/>
      <c r="B18" s="160"/>
      <c r="C18" s="108"/>
      <c r="D18" s="175"/>
      <c r="E18" s="164"/>
      <c r="F18" s="160"/>
      <c r="G18" s="160"/>
      <c r="H18" s="35"/>
      <c r="I18" s="61" t="s">
        <v>40</v>
      </c>
    </row>
    <row r="19" spans="1:10" x14ac:dyDescent="0.25">
      <c r="A19" s="158"/>
      <c r="B19" s="160"/>
      <c r="C19" s="108"/>
      <c r="D19" s="175"/>
      <c r="E19" s="164"/>
      <c r="F19" s="160"/>
      <c r="G19" s="160"/>
      <c r="H19" s="183" t="s">
        <v>31</v>
      </c>
      <c r="I19" s="184"/>
    </row>
    <row r="20" spans="1:10" ht="15.75" customHeight="1" x14ac:dyDescent="0.25">
      <c r="A20" s="158"/>
      <c r="B20" s="160"/>
      <c r="C20" s="108"/>
      <c r="D20" s="175"/>
      <c r="E20" s="164"/>
      <c r="F20" s="160"/>
      <c r="G20" s="160"/>
      <c r="H20" s="185" t="s">
        <v>42</v>
      </c>
      <c r="I20" s="186"/>
    </row>
    <row r="21" spans="1:10" ht="32.1" customHeight="1" thickBot="1" x14ac:dyDescent="0.3">
      <c r="A21" s="158"/>
      <c r="B21" s="160"/>
      <c r="C21" s="108"/>
      <c r="D21" s="175"/>
      <c r="E21" s="164"/>
      <c r="F21" s="160"/>
      <c r="G21" s="160"/>
      <c r="H21" s="187" t="s">
        <v>41</v>
      </c>
      <c r="I21" s="188"/>
    </row>
    <row r="22" spans="1:10" ht="39.950000000000003" customHeight="1" x14ac:dyDescent="0.25">
      <c r="A22" s="167" t="s">
        <v>13</v>
      </c>
      <c r="B22" s="170" t="s">
        <v>14</v>
      </c>
      <c r="C22" s="172" t="s">
        <v>34</v>
      </c>
      <c r="D22" s="174">
        <v>3763</v>
      </c>
      <c r="E22" s="177">
        <f>D22*0.532</f>
        <v>2001.9160000000002</v>
      </c>
      <c r="F22" s="179"/>
      <c r="G22" s="194"/>
      <c r="H22" s="195" t="s">
        <v>46</v>
      </c>
      <c r="I22" s="196"/>
    </row>
    <row r="23" spans="1:10" ht="15.95" customHeight="1" x14ac:dyDescent="0.25">
      <c r="A23" s="168"/>
      <c r="B23" s="160"/>
      <c r="C23" s="108"/>
      <c r="D23" s="175"/>
      <c r="E23" s="164"/>
      <c r="F23" s="137"/>
      <c r="G23" s="139"/>
      <c r="H23" s="23"/>
      <c r="I23" s="62" t="s">
        <v>48</v>
      </c>
    </row>
    <row r="24" spans="1:10" ht="30" x14ac:dyDescent="0.25">
      <c r="A24" s="168"/>
      <c r="B24" s="160"/>
      <c r="C24" s="108"/>
      <c r="D24" s="175"/>
      <c r="E24" s="164"/>
      <c r="F24" s="137"/>
      <c r="G24" s="139"/>
      <c r="H24" s="23"/>
      <c r="I24" s="62" t="s">
        <v>49</v>
      </c>
    </row>
    <row r="25" spans="1:10" ht="15.95" customHeight="1" x14ac:dyDescent="0.25">
      <c r="A25" s="168"/>
      <c r="B25" s="160"/>
      <c r="C25" s="108"/>
      <c r="D25" s="175"/>
      <c r="E25" s="164"/>
      <c r="F25" s="137"/>
      <c r="G25" s="139"/>
      <c r="H25" s="23"/>
      <c r="I25" s="29" t="s">
        <v>31</v>
      </c>
      <c r="J25" s="16"/>
    </row>
    <row r="26" spans="1:10" ht="15.95" customHeight="1" x14ac:dyDescent="0.25">
      <c r="A26" s="168"/>
      <c r="B26" s="160"/>
      <c r="C26" s="108"/>
      <c r="D26" s="175"/>
      <c r="E26" s="164"/>
      <c r="F26" s="137"/>
      <c r="G26" s="139"/>
      <c r="H26" s="141" t="s">
        <v>43</v>
      </c>
      <c r="I26" s="142"/>
    </row>
    <row r="27" spans="1:10" ht="15.95" customHeight="1" x14ac:dyDescent="0.25">
      <c r="A27" s="168"/>
      <c r="B27" s="160"/>
      <c r="C27" s="108"/>
      <c r="D27" s="175"/>
      <c r="E27" s="164"/>
      <c r="F27" s="137"/>
      <c r="G27" s="139"/>
      <c r="H27" s="197" t="s">
        <v>47</v>
      </c>
      <c r="I27" s="198"/>
    </row>
    <row r="28" spans="1:10" ht="30" customHeight="1" x14ac:dyDescent="0.25">
      <c r="A28" s="168"/>
      <c r="B28" s="160"/>
      <c r="C28" s="108"/>
      <c r="D28" s="175"/>
      <c r="E28" s="164"/>
      <c r="F28" s="137"/>
      <c r="G28" s="139"/>
      <c r="H28" s="197" t="s">
        <v>44</v>
      </c>
      <c r="I28" s="198"/>
    </row>
    <row r="29" spans="1:10" ht="15.95" customHeight="1" x14ac:dyDescent="0.25">
      <c r="A29" s="168"/>
      <c r="B29" s="160"/>
      <c r="C29" s="108"/>
      <c r="D29" s="175"/>
      <c r="E29" s="164"/>
      <c r="F29" s="137"/>
      <c r="G29" s="139"/>
      <c r="H29" s="23"/>
      <c r="I29" s="29" t="s">
        <v>32</v>
      </c>
      <c r="J29" s="26"/>
    </row>
    <row r="30" spans="1:10" ht="15.95" customHeight="1" x14ac:dyDescent="0.25">
      <c r="A30" s="168"/>
      <c r="B30" s="160"/>
      <c r="C30" s="108"/>
      <c r="D30" s="175"/>
      <c r="E30" s="164"/>
      <c r="F30" s="137"/>
      <c r="G30" s="139"/>
      <c r="H30" s="23"/>
      <c r="I30" s="29" t="s">
        <v>37</v>
      </c>
      <c r="J30" s="26"/>
    </row>
    <row r="31" spans="1:10" ht="15.75" thickBot="1" x14ac:dyDescent="0.3">
      <c r="A31" s="169"/>
      <c r="B31" s="171"/>
      <c r="C31" s="173"/>
      <c r="D31" s="176"/>
      <c r="E31" s="178"/>
      <c r="F31" s="180"/>
      <c r="G31" s="140"/>
      <c r="H31" s="30"/>
      <c r="I31" s="63" t="s">
        <v>45</v>
      </c>
      <c r="J31" s="26"/>
    </row>
    <row r="32" spans="1:10" ht="32.1" customHeight="1" thickBot="1" x14ac:dyDescent="0.3">
      <c r="A32" s="45" t="s">
        <v>16</v>
      </c>
      <c r="B32" s="64" t="s">
        <v>50</v>
      </c>
      <c r="C32" s="65" t="s">
        <v>53</v>
      </c>
      <c r="D32" s="66">
        <v>2</v>
      </c>
      <c r="E32" s="67">
        <v>600</v>
      </c>
      <c r="F32" s="54"/>
      <c r="G32" s="46"/>
      <c r="H32" s="43"/>
      <c r="I32" s="68" t="s">
        <v>41</v>
      </c>
      <c r="J32" s="44"/>
    </row>
    <row r="33" spans="1:10" ht="63.75" thickBot="1" x14ac:dyDescent="0.3">
      <c r="A33" s="27" t="s">
        <v>19</v>
      </c>
      <c r="B33" s="52" t="s">
        <v>17</v>
      </c>
      <c r="C33" s="40" t="s">
        <v>53</v>
      </c>
      <c r="D33" s="47">
        <v>144</v>
      </c>
      <c r="E33" s="87">
        <f>3004.695+500</f>
        <v>3504.6950000000002</v>
      </c>
      <c r="F33" s="48"/>
      <c r="G33" s="48"/>
      <c r="H33" s="187" t="s">
        <v>18</v>
      </c>
      <c r="I33" s="188"/>
    </row>
    <row r="34" spans="1:10" ht="95.25" thickBot="1" x14ac:dyDescent="0.3">
      <c r="A34" s="42" t="s">
        <v>21</v>
      </c>
      <c r="B34" s="69" t="s">
        <v>20</v>
      </c>
      <c r="C34" s="65" t="s">
        <v>53</v>
      </c>
      <c r="D34" s="70">
        <v>144</v>
      </c>
      <c r="E34" s="88">
        <f>2041.764+200</f>
        <v>2241.7640000000001</v>
      </c>
      <c r="F34" s="46"/>
      <c r="G34" s="46"/>
      <c r="H34" s="214" t="s">
        <v>18</v>
      </c>
      <c r="I34" s="215"/>
    </row>
    <row r="35" spans="1:10" ht="78.75" customHeight="1" thickBot="1" x14ac:dyDescent="0.3">
      <c r="A35" s="27" t="s">
        <v>24</v>
      </c>
      <c r="B35" s="52" t="s">
        <v>22</v>
      </c>
      <c r="C35" s="40" t="s">
        <v>53</v>
      </c>
      <c r="D35" s="71">
        <v>144</v>
      </c>
      <c r="E35" s="89">
        <f>2116.413+400</f>
        <v>2516.413</v>
      </c>
      <c r="F35" s="48"/>
      <c r="G35" s="48"/>
      <c r="H35" s="137" t="s">
        <v>23</v>
      </c>
      <c r="I35" s="200"/>
    </row>
    <row r="36" spans="1:10" ht="16.5" thickBot="1" x14ac:dyDescent="0.3">
      <c r="A36" s="120" t="s">
        <v>51</v>
      </c>
      <c r="B36" s="232" t="s">
        <v>52</v>
      </c>
      <c r="C36" s="172" t="s">
        <v>53</v>
      </c>
      <c r="D36" s="235">
        <v>13</v>
      </c>
      <c r="E36" s="177">
        <f>2521.28-123.371-85.607</f>
        <v>2312.3020000000001</v>
      </c>
      <c r="F36" s="172"/>
      <c r="G36" s="172"/>
      <c r="H36" s="50"/>
      <c r="I36" s="72" t="s">
        <v>54</v>
      </c>
    </row>
    <row r="37" spans="1:10" ht="16.5" thickBot="1" x14ac:dyDescent="0.3">
      <c r="A37" s="121"/>
      <c r="B37" s="233"/>
      <c r="C37" s="108"/>
      <c r="D37" s="162"/>
      <c r="E37" s="164"/>
      <c r="F37" s="108"/>
      <c r="G37" s="108"/>
      <c r="H37" s="28"/>
      <c r="I37" s="73" t="s">
        <v>55</v>
      </c>
    </row>
    <row r="38" spans="1:10" ht="16.5" thickBot="1" x14ac:dyDescent="0.3">
      <c r="A38" s="121"/>
      <c r="B38" s="233"/>
      <c r="C38" s="108"/>
      <c r="D38" s="162"/>
      <c r="E38" s="164"/>
      <c r="F38" s="108"/>
      <c r="G38" s="108"/>
      <c r="H38" s="28"/>
      <c r="I38" s="62" t="s">
        <v>56</v>
      </c>
    </row>
    <row r="39" spans="1:10" ht="30" customHeight="1" thickBot="1" x14ac:dyDescent="0.3">
      <c r="A39" s="121"/>
      <c r="B39" s="233"/>
      <c r="C39" s="108"/>
      <c r="D39" s="162"/>
      <c r="E39" s="164"/>
      <c r="F39" s="108"/>
      <c r="G39" s="108"/>
      <c r="H39" s="28"/>
      <c r="I39" s="74" t="s">
        <v>57</v>
      </c>
      <c r="J39" s="49"/>
    </row>
    <row r="40" spans="1:10" ht="30.75" thickBot="1" x14ac:dyDescent="0.3">
      <c r="A40" s="121"/>
      <c r="B40" s="234"/>
      <c r="C40" s="173"/>
      <c r="D40" s="236"/>
      <c r="E40" s="178"/>
      <c r="F40" s="109"/>
      <c r="G40" s="109"/>
      <c r="H40" s="51"/>
      <c r="I40" s="75" t="s">
        <v>58</v>
      </c>
      <c r="J40" s="26"/>
    </row>
    <row r="41" spans="1:10" ht="31.5" customHeight="1" x14ac:dyDescent="0.25">
      <c r="A41" s="115" t="s">
        <v>59</v>
      </c>
      <c r="B41" s="216" t="s">
        <v>25</v>
      </c>
      <c r="C41" s="218" t="s">
        <v>26</v>
      </c>
      <c r="D41" s="189"/>
      <c r="E41" s="229">
        <f>35992.91+699.41</f>
        <v>36692.320000000007</v>
      </c>
      <c r="F41" s="189"/>
      <c r="G41" s="189"/>
      <c r="H41" s="154"/>
      <c r="I41" s="216"/>
    </row>
    <row r="42" spans="1:10" ht="15.75" customHeight="1" thickBot="1" x14ac:dyDescent="0.3">
      <c r="A42" s="117"/>
      <c r="B42" s="217"/>
      <c r="C42" s="219"/>
      <c r="D42" s="159"/>
      <c r="E42" s="230"/>
      <c r="F42" s="159"/>
      <c r="G42" s="159"/>
      <c r="H42" s="231"/>
      <c r="I42" s="217"/>
    </row>
    <row r="43" spans="1:10" ht="15.95" customHeight="1" x14ac:dyDescent="0.25">
      <c r="A43" s="115" t="s">
        <v>71</v>
      </c>
      <c r="B43" s="199" t="s">
        <v>70</v>
      </c>
      <c r="C43" s="191" t="s">
        <v>27</v>
      </c>
      <c r="D43" s="203">
        <v>23</v>
      </c>
      <c r="E43" s="204"/>
      <c r="F43" s="207"/>
      <c r="G43" s="207"/>
      <c r="H43" s="210" t="s">
        <v>97</v>
      </c>
      <c r="I43" s="211"/>
    </row>
    <row r="44" spans="1:10" ht="15.95" customHeight="1" x14ac:dyDescent="0.25">
      <c r="A44" s="116"/>
      <c r="B44" s="200"/>
      <c r="C44" s="108"/>
      <c r="D44" s="162"/>
      <c r="E44" s="205"/>
      <c r="F44" s="208"/>
      <c r="G44" s="208"/>
      <c r="H44" s="38"/>
      <c r="I44" s="62" t="s">
        <v>96</v>
      </c>
    </row>
    <row r="45" spans="1:10" ht="35.1" customHeight="1" x14ac:dyDescent="0.25">
      <c r="A45" s="116"/>
      <c r="B45" s="201"/>
      <c r="C45" s="108"/>
      <c r="D45" s="162"/>
      <c r="E45" s="205"/>
      <c r="F45" s="208"/>
      <c r="G45" s="208"/>
      <c r="H45" s="185" t="s">
        <v>57</v>
      </c>
      <c r="I45" s="186"/>
    </row>
    <row r="46" spans="1:10" ht="30.75" customHeight="1" thickBot="1" x14ac:dyDescent="0.3">
      <c r="A46" s="117"/>
      <c r="B46" s="202"/>
      <c r="C46" s="109"/>
      <c r="D46" s="163"/>
      <c r="E46" s="206"/>
      <c r="F46" s="209"/>
      <c r="G46" s="209"/>
      <c r="H46" s="212" t="s">
        <v>58</v>
      </c>
      <c r="I46" s="213"/>
    </row>
    <row r="47" spans="1:10" ht="15.95" customHeight="1" x14ac:dyDescent="0.25">
      <c r="A47" s="118" t="s">
        <v>72</v>
      </c>
      <c r="B47" s="199" t="s">
        <v>78</v>
      </c>
      <c r="C47" s="191" t="s">
        <v>27</v>
      </c>
      <c r="D47" s="203" t="s">
        <v>99</v>
      </c>
      <c r="E47" s="190"/>
      <c r="F47" s="190"/>
      <c r="G47" s="190"/>
      <c r="H47" s="210" t="s">
        <v>87</v>
      </c>
      <c r="I47" s="211"/>
    </row>
    <row r="48" spans="1:10" ht="45" customHeight="1" x14ac:dyDescent="0.25">
      <c r="A48" s="119"/>
      <c r="B48" s="201"/>
      <c r="C48" s="108"/>
      <c r="D48" s="162"/>
      <c r="E48" s="160"/>
      <c r="F48" s="160"/>
      <c r="G48" s="160"/>
      <c r="H48" s="185" t="s">
        <v>98</v>
      </c>
      <c r="I48" s="186"/>
    </row>
    <row r="49" spans="1:10" x14ac:dyDescent="0.25">
      <c r="A49" s="119"/>
      <c r="B49" s="201"/>
      <c r="C49" s="108"/>
      <c r="D49" s="162"/>
      <c r="E49" s="160"/>
      <c r="F49" s="160"/>
      <c r="G49" s="160"/>
      <c r="H49" s="34"/>
      <c r="I49" s="39" t="s">
        <v>92</v>
      </c>
    </row>
    <row r="50" spans="1:10" ht="15.75" customHeight="1" x14ac:dyDescent="0.25">
      <c r="A50" s="119"/>
      <c r="B50" s="201"/>
      <c r="C50" s="108"/>
      <c r="D50" s="162"/>
      <c r="E50" s="160"/>
      <c r="F50" s="160"/>
      <c r="G50" s="160"/>
      <c r="H50" s="185" t="s">
        <v>88</v>
      </c>
      <c r="I50" s="186"/>
    </row>
    <row r="51" spans="1:10" ht="15.95" customHeight="1" x14ac:dyDescent="0.25">
      <c r="A51" s="119"/>
      <c r="B51" s="201"/>
      <c r="C51" s="108"/>
      <c r="D51" s="162"/>
      <c r="E51" s="160"/>
      <c r="F51" s="160"/>
      <c r="G51" s="160"/>
      <c r="H51" s="243" t="s">
        <v>89</v>
      </c>
      <c r="I51" s="244"/>
    </row>
    <row r="52" spans="1:10" ht="31.5" customHeight="1" thickBot="1" x14ac:dyDescent="0.3">
      <c r="A52" s="119"/>
      <c r="B52" s="201"/>
      <c r="C52" s="108"/>
      <c r="D52" s="162"/>
      <c r="E52" s="160"/>
      <c r="F52" s="160"/>
      <c r="G52" s="160"/>
      <c r="H52" s="185" t="s">
        <v>90</v>
      </c>
      <c r="I52" s="186"/>
    </row>
    <row r="53" spans="1:10" ht="30" customHeight="1" x14ac:dyDescent="0.25">
      <c r="A53" s="115" t="s">
        <v>73</v>
      </c>
      <c r="B53" s="199" t="s">
        <v>75</v>
      </c>
      <c r="C53" s="191" t="s">
        <v>95</v>
      </c>
      <c r="D53" s="203">
        <v>23</v>
      </c>
      <c r="E53" s="207"/>
      <c r="F53" s="190"/>
      <c r="G53" s="190"/>
      <c r="H53" s="210" t="s">
        <v>93</v>
      </c>
      <c r="I53" s="211"/>
    </row>
    <row r="54" spans="1:10" x14ac:dyDescent="0.25">
      <c r="A54" s="116"/>
      <c r="B54" s="200"/>
      <c r="C54" s="108"/>
      <c r="D54" s="162"/>
      <c r="E54" s="208"/>
      <c r="F54" s="160"/>
      <c r="G54" s="160"/>
      <c r="H54" s="38"/>
      <c r="I54" s="39" t="s">
        <v>92</v>
      </c>
    </row>
    <row r="55" spans="1:10" x14ac:dyDescent="0.25">
      <c r="A55" s="116"/>
      <c r="B55" s="201"/>
      <c r="C55" s="108"/>
      <c r="D55" s="162"/>
      <c r="E55" s="208"/>
      <c r="F55" s="160"/>
      <c r="G55" s="160"/>
      <c r="H55" s="185" t="s">
        <v>91</v>
      </c>
      <c r="I55" s="186"/>
    </row>
    <row r="56" spans="1:10" ht="15.75" thickBot="1" x14ac:dyDescent="0.3">
      <c r="A56" s="117"/>
      <c r="B56" s="202"/>
      <c r="C56" s="109"/>
      <c r="D56" s="163"/>
      <c r="E56" s="209"/>
      <c r="F56" s="161"/>
      <c r="G56" s="161"/>
      <c r="H56" s="212" t="s">
        <v>94</v>
      </c>
      <c r="I56" s="213"/>
    </row>
    <row r="57" spans="1:10" ht="30" customHeight="1" thickBot="1" x14ac:dyDescent="0.3">
      <c r="A57" s="57" t="s">
        <v>74</v>
      </c>
      <c r="B57" s="76" t="s">
        <v>79</v>
      </c>
      <c r="C57" s="17" t="s">
        <v>53</v>
      </c>
      <c r="D57" s="47">
        <v>42</v>
      </c>
      <c r="E57" s="80"/>
      <c r="F57" s="31"/>
      <c r="G57" s="31"/>
      <c r="H57" s="36"/>
      <c r="I57" s="55" t="s">
        <v>128</v>
      </c>
    </row>
    <row r="58" spans="1:10" ht="30" customHeight="1" thickBot="1" x14ac:dyDescent="0.3">
      <c r="A58" s="115" t="s">
        <v>80</v>
      </c>
      <c r="B58" s="131" t="s">
        <v>76</v>
      </c>
      <c r="C58" s="134" t="s">
        <v>53</v>
      </c>
      <c r="D58" s="128">
        <v>33</v>
      </c>
      <c r="E58" s="112"/>
      <c r="F58" s="115"/>
      <c r="G58" s="115"/>
      <c r="H58" s="79"/>
      <c r="I58" s="58" t="s">
        <v>108</v>
      </c>
      <c r="J58" s="26"/>
    </row>
    <row r="59" spans="1:10" ht="15.75" thickBot="1" x14ac:dyDescent="0.3">
      <c r="A59" s="116"/>
      <c r="B59" s="132"/>
      <c r="C59" s="135"/>
      <c r="D59" s="129"/>
      <c r="E59" s="113"/>
      <c r="F59" s="116"/>
      <c r="G59" s="116"/>
      <c r="H59" s="79"/>
      <c r="I59" s="81" t="s">
        <v>109</v>
      </c>
      <c r="J59" s="26"/>
    </row>
    <row r="60" spans="1:10" ht="15.75" thickBot="1" x14ac:dyDescent="0.3">
      <c r="A60" s="116"/>
      <c r="B60" s="132"/>
      <c r="C60" s="135"/>
      <c r="D60" s="129"/>
      <c r="E60" s="113"/>
      <c r="F60" s="116"/>
      <c r="G60" s="116"/>
      <c r="H60" s="79"/>
      <c r="I60" s="82" t="s">
        <v>110</v>
      </c>
      <c r="J60" s="26"/>
    </row>
    <row r="61" spans="1:10" ht="15.75" thickBot="1" x14ac:dyDescent="0.3">
      <c r="A61" s="116"/>
      <c r="B61" s="132"/>
      <c r="C61" s="135"/>
      <c r="D61" s="129"/>
      <c r="E61" s="113"/>
      <c r="F61" s="116"/>
      <c r="G61" s="116"/>
      <c r="H61" s="79"/>
      <c r="I61" s="82" t="s">
        <v>94</v>
      </c>
      <c r="J61" s="26"/>
    </row>
    <row r="62" spans="1:10" ht="15.75" thickBot="1" x14ac:dyDescent="0.3">
      <c r="A62" s="116"/>
      <c r="B62" s="132"/>
      <c r="C62" s="135"/>
      <c r="D62" s="129"/>
      <c r="E62" s="113"/>
      <c r="F62" s="116"/>
      <c r="G62" s="116"/>
      <c r="H62" s="79"/>
      <c r="I62" s="82" t="s">
        <v>111</v>
      </c>
      <c r="J62" s="26"/>
    </row>
    <row r="63" spans="1:10" ht="15.75" thickBot="1" x14ac:dyDescent="0.3">
      <c r="A63" s="116"/>
      <c r="B63" s="132"/>
      <c r="C63" s="135"/>
      <c r="D63" s="129"/>
      <c r="E63" s="113"/>
      <c r="F63" s="116"/>
      <c r="G63" s="116"/>
      <c r="H63" s="79"/>
      <c r="I63" s="83" t="s">
        <v>112</v>
      </c>
      <c r="J63" s="78"/>
    </row>
    <row r="64" spans="1:10" ht="15.75" thickBot="1" x14ac:dyDescent="0.3">
      <c r="A64" s="116"/>
      <c r="B64" s="132"/>
      <c r="C64" s="135"/>
      <c r="D64" s="129"/>
      <c r="E64" s="113"/>
      <c r="F64" s="116"/>
      <c r="G64" s="116"/>
      <c r="H64" s="79"/>
      <c r="I64" s="82" t="s">
        <v>113</v>
      </c>
      <c r="J64" s="78"/>
    </row>
    <row r="65" spans="1:10" ht="15.75" thickBot="1" x14ac:dyDescent="0.3">
      <c r="A65" s="116"/>
      <c r="B65" s="132"/>
      <c r="C65" s="135"/>
      <c r="D65" s="129"/>
      <c r="E65" s="113"/>
      <c r="F65" s="116"/>
      <c r="G65" s="116"/>
      <c r="H65" s="79"/>
      <c r="I65" s="81" t="s">
        <v>114</v>
      </c>
      <c r="J65" s="26"/>
    </row>
    <row r="66" spans="1:10" ht="15.75" thickBot="1" x14ac:dyDescent="0.3">
      <c r="A66" s="116"/>
      <c r="B66" s="132"/>
      <c r="C66" s="135"/>
      <c r="D66" s="129"/>
      <c r="E66" s="113"/>
      <c r="F66" s="116"/>
      <c r="G66" s="116"/>
      <c r="H66" s="79"/>
      <c r="I66" s="82" t="s">
        <v>125</v>
      </c>
      <c r="J66" s="26"/>
    </row>
    <row r="67" spans="1:10" ht="15.75" thickBot="1" x14ac:dyDescent="0.3">
      <c r="A67" s="116"/>
      <c r="B67" s="132"/>
      <c r="C67" s="135"/>
      <c r="D67" s="129"/>
      <c r="E67" s="113"/>
      <c r="F67" s="116"/>
      <c r="G67" s="116"/>
      <c r="H67" s="79"/>
      <c r="I67" s="84" t="s">
        <v>115</v>
      </c>
      <c r="J67" s="26"/>
    </row>
    <row r="68" spans="1:10" ht="15.75" thickBot="1" x14ac:dyDescent="0.3">
      <c r="A68" s="116"/>
      <c r="B68" s="132"/>
      <c r="C68" s="135"/>
      <c r="D68" s="129"/>
      <c r="E68" s="113"/>
      <c r="F68" s="116"/>
      <c r="G68" s="116"/>
      <c r="H68" s="79"/>
      <c r="I68" s="84" t="s">
        <v>116</v>
      </c>
      <c r="J68" s="26"/>
    </row>
    <row r="69" spans="1:10" ht="15.75" thickBot="1" x14ac:dyDescent="0.3">
      <c r="A69" s="117"/>
      <c r="B69" s="133"/>
      <c r="C69" s="136"/>
      <c r="D69" s="130"/>
      <c r="E69" s="114"/>
      <c r="F69" s="117"/>
      <c r="G69" s="117"/>
      <c r="H69" s="79"/>
      <c r="I69" s="86" t="s">
        <v>117</v>
      </c>
      <c r="J69" s="26"/>
    </row>
    <row r="70" spans="1:10" ht="15.75" thickBot="1" x14ac:dyDescent="0.3">
      <c r="A70" s="115" t="s">
        <v>81</v>
      </c>
      <c r="B70" s="122" t="s">
        <v>77</v>
      </c>
      <c r="C70" s="125" t="s">
        <v>53</v>
      </c>
      <c r="D70" s="128">
        <v>28</v>
      </c>
      <c r="E70" s="245"/>
      <c r="F70" s="108"/>
      <c r="G70" s="108"/>
      <c r="H70" s="36"/>
      <c r="I70" s="58" t="s">
        <v>118</v>
      </c>
    </row>
    <row r="71" spans="1:10" ht="30" customHeight="1" thickBot="1" x14ac:dyDescent="0.3">
      <c r="A71" s="116"/>
      <c r="B71" s="123"/>
      <c r="C71" s="126"/>
      <c r="D71" s="129"/>
      <c r="E71" s="245"/>
      <c r="F71" s="108"/>
      <c r="G71" s="108"/>
      <c r="H71" s="36"/>
      <c r="I71" s="82" t="s">
        <v>119</v>
      </c>
    </row>
    <row r="72" spans="1:10" ht="15.75" thickBot="1" x14ac:dyDescent="0.3">
      <c r="A72" s="116"/>
      <c r="B72" s="123"/>
      <c r="C72" s="126"/>
      <c r="D72" s="129"/>
      <c r="E72" s="245"/>
      <c r="F72" s="108"/>
      <c r="G72" s="108"/>
      <c r="H72" s="36"/>
      <c r="I72" s="82" t="s">
        <v>120</v>
      </c>
    </row>
    <row r="73" spans="1:10" ht="15.75" thickBot="1" x14ac:dyDescent="0.3">
      <c r="A73" s="116"/>
      <c r="B73" s="123"/>
      <c r="C73" s="126"/>
      <c r="D73" s="129"/>
      <c r="E73" s="245"/>
      <c r="F73" s="108"/>
      <c r="G73" s="108"/>
      <c r="H73" s="36"/>
      <c r="I73" s="82" t="s">
        <v>121</v>
      </c>
    </row>
    <row r="74" spans="1:10" ht="15.75" thickBot="1" x14ac:dyDescent="0.3">
      <c r="A74" s="116"/>
      <c r="B74" s="123"/>
      <c r="C74" s="126"/>
      <c r="D74" s="129"/>
      <c r="E74" s="245"/>
      <c r="F74" s="108"/>
      <c r="G74" s="108"/>
      <c r="H74" s="36"/>
      <c r="I74" s="82" t="s">
        <v>94</v>
      </c>
    </row>
    <row r="75" spans="1:10" ht="15.75" thickBot="1" x14ac:dyDescent="0.3">
      <c r="A75" s="116"/>
      <c r="B75" s="123"/>
      <c r="C75" s="126"/>
      <c r="D75" s="129"/>
      <c r="E75" s="245"/>
      <c r="F75" s="108"/>
      <c r="G75" s="108"/>
      <c r="H75" s="36"/>
      <c r="I75" s="82" t="s">
        <v>115</v>
      </c>
    </row>
    <row r="76" spans="1:10" ht="15.75" thickBot="1" x14ac:dyDescent="0.3">
      <c r="A76" s="116"/>
      <c r="B76" s="123"/>
      <c r="C76" s="126"/>
      <c r="D76" s="129"/>
      <c r="E76" s="245"/>
      <c r="F76" s="108"/>
      <c r="G76" s="108"/>
      <c r="H76" s="36"/>
      <c r="I76" s="82" t="s">
        <v>124</v>
      </c>
    </row>
    <row r="77" spans="1:10" ht="30" customHeight="1" thickBot="1" x14ac:dyDescent="0.3">
      <c r="A77" s="116"/>
      <c r="B77" s="123"/>
      <c r="C77" s="126"/>
      <c r="D77" s="129"/>
      <c r="E77" s="245"/>
      <c r="F77" s="108"/>
      <c r="G77" s="108"/>
      <c r="H77" s="36"/>
      <c r="I77" s="82" t="s">
        <v>126</v>
      </c>
      <c r="J77" s="26"/>
    </row>
    <row r="78" spans="1:10" ht="15.75" thickBot="1" x14ac:dyDescent="0.3">
      <c r="A78" s="116"/>
      <c r="B78" s="123"/>
      <c r="C78" s="126"/>
      <c r="D78" s="129"/>
      <c r="E78" s="245"/>
      <c r="F78" s="108"/>
      <c r="G78" s="108"/>
      <c r="H78" s="36"/>
      <c r="I78" s="82" t="s">
        <v>122</v>
      </c>
    </row>
    <row r="79" spans="1:10" ht="15.75" thickBot="1" x14ac:dyDescent="0.3">
      <c r="A79" s="116"/>
      <c r="B79" s="123"/>
      <c r="C79" s="126"/>
      <c r="D79" s="129"/>
      <c r="E79" s="245"/>
      <c r="F79" s="108"/>
      <c r="G79" s="108"/>
      <c r="H79" s="36"/>
      <c r="I79" s="86" t="s">
        <v>127</v>
      </c>
    </row>
    <row r="80" spans="1:10" ht="15.75" thickBot="1" x14ac:dyDescent="0.3">
      <c r="A80" s="117"/>
      <c r="B80" s="124"/>
      <c r="C80" s="127"/>
      <c r="D80" s="130"/>
      <c r="E80" s="246"/>
      <c r="F80" s="109"/>
      <c r="G80" s="109"/>
      <c r="H80" s="36"/>
      <c r="I80" s="75" t="s">
        <v>123</v>
      </c>
    </row>
    <row r="81" spans="1:10" ht="30" customHeight="1" thickBot="1" x14ac:dyDescent="0.3">
      <c r="A81" s="85" t="s">
        <v>85</v>
      </c>
      <c r="B81" s="53" t="s">
        <v>86</v>
      </c>
      <c r="C81" s="41" t="s">
        <v>33</v>
      </c>
      <c r="D81" s="21">
        <v>125</v>
      </c>
      <c r="E81" s="77"/>
      <c r="F81" s="76"/>
      <c r="G81" s="76"/>
      <c r="H81" s="36"/>
      <c r="I81" s="55" t="s">
        <v>128</v>
      </c>
    </row>
    <row r="82" spans="1:10" ht="48" thickBot="1" x14ac:dyDescent="0.3">
      <c r="A82" s="97">
        <v>2</v>
      </c>
      <c r="B82" s="91" t="s">
        <v>28</v>
      </c>
      <c r="C82" s="98" t="s">
        <v>26</v>
      </c>
      <c r="D82" s="99"/>
      <c r="E82" s="101">
        <v>4125.5</v>
      </c>
      <c r="F82" s="99"/>
      <c r="G82" s="99"/>
      <c r="H82" s="224"/>
      <c r="I82" s="225"/>
      <c r="J82" s="25"/>
    </row>
    <row r="83" spans="1:10" ht="31.5" customHeight="1" x14ac:dyDescent="0.25">
      <c r="A83" s="115" t="s">
        <v>65</v>
      </c>
      <c r="B83" s="226" t="s">
        <v>60</v>
      </c>
      <c r="C83" s="218" t="s">
        <v>15</v>
      </c>
      <c r="D83" s="192">
        <f>5335+1300+976</f>
        <v>7611</v>
      </c>
      <c r="E83" s="189"/>
      <c r="F83" s="189"/>
      <c r="G83" s="189"/>
      <c r="H83" s="22"/>
      <c r="I83" s="239" t="s">
        <v>18</v>
      </c>
    </row>
    <row r="84" spans="1:10" ht="31.5" customHeight="1" x14ac:dyDescent="0.25">
      <c r="A84" s="116"/>
      <c r="B84" s="227"/>
      <c r="C84" s="237"/>
      <c r="D84" s="175"/>
      <c r="E84" s="158"/>
      <c r="F84" s="158"/>
      <c r="G84" s="158"/>
      <c r="H84" s="18" t="s">
        <v>29</v>
      </c>
      <c r="I84" s="240"/>
    </row>
    <row r="85" spans="1:10" ht="16.5" thickBot="1" x14ac:dyDescent="0.3">
      <c r="A85" s="117"/>
      <c r="B85" s="228"/>
      <c r="C85" s="219"/>
      <c r="D85" s="238"/>
      <c r="E85" s="159"/>
      <c r="F85" s="159"/>
      <c r="G85" s="159"/>
      <c r="H85" s="19"/>
      <c r="I85" s="241"/>
    </row>
    <row r="86" spans="1:10" ht="84.95" customHeight="1" thickBot="1" x14ac:dyDescent="0.3">
      <c r="A86" s="57" t="s">
        <v>66</v>
      </c>
      <c r="B86" s="76" t="s">
        <v>61</v>
      </c>
      <c r="C86" s="17" t="s">
        <v>8</v>
      </c>
      <c r="D86" s="60">
        <f>411+60+127.8</f>
        <v>598.79999999999995</v>
      </c>
      <c r="E86" s="8"/>
      <c r="F86" s="8"/>
      <c r="G86" s="8"/>
      <c r="H86" s="221" t="s">
        <v>18</v>
      </c>
      <c r="I86" s="222"/>
    </row>
    <row r="87" spans="1:10" ht="65.099999999999994" customHeight="1" thickBot="1" x14ac:dyDescent="0.3">
      <c r="A87" s="57" t="s">
        <v>67</v>
      </c>
      <c r="B87" s="76" t="s">
        <v>62</v>
      </c>
      <c r="C87" s="17" t="s">
        <v>8</v>
      </c>
      <c r="D87" s="60">
        <f>327+40</f>
        <v>367</v>
      </c>
      <c r="E87" s="8"/>
      <c r="F87" s="8"/>
      <c r="G87" s="8"/>
      <c r="H87" s="221" t="s">
        <v>18</v>
      </c>
      <c r="I87" s="222"/>
    </row>
    <row r="88" spans="1:10" ht="65.099999999999994" customHeight="1" thickBot="1" x14ac:dyDescent="0.3">
      <c r="A88" s="32" t="s">
        <v>68</v>
      </c>
      <c r="B88" s="76" t="s">
        <v>63</v>
      </c>
      <c r="C88" s="17" t="s">
        <v>8</v>
      </c>
      <c r="D88" s="60">
        <f>103</f>
        <v>103</v>
      </c>
      <c r="E88" s="8"/>
      <c r="F88" s="8"/>
      <c r="G88" s="8"/>
      <c r="H88" s="221" t="s">
        <v>18</v>
      </c>
      <c r="I88" s="223"/>
    </row>
    <row r="89" spans="1:10" ht="79.5" thickBot="1" x14ac:dyDescent="0.3">
      <c r="A89" s="57" t="s">
        <v>69</v>
      </c>
      <c r="B89" s="76" t="s">
        <v>64</v>
      </c>
      <c r="C89" s="41" t="s">
        <v>33</v>
      </c>
      <c r="D89" s="60">
        <f>144*5</f>
        <v>720</v>
      </c>
      <c r="E89" s="76"/>
      <c r="F89" s="76"/>
      <c r="G89" s="76"/>
      <c r="H89" s="37"/>
      <c r="I89" s="68" t="s">
        <v>18</v>
      </c>
      <c r="J89" s="16"/>
    </row>
    <row r="90" spans="1:10" ht="16.5" thickBot="1" x14ac:dyDescent="0.3">
      <c r="A90" s="90">
        <v>3</v>
      </c>
      <c r="B90" s="91" t="s">
        <v>30</v>
      </c>
      <c r="C90" s="98" t="s">
        <v>26</v>
      </c>
      <c r="D90" s="100"/>
      <c r="E90" s="101">
        <f>1210.3</f>
        <v>1210.3</v>
      </c>
      <c r="F90" s="99"/>
      <c r="G90" s="99"/>
      <c r="H90" s="224"/>
      <c r="I90" s="242"/>
      <c r="J90" s="25"/>
    </row>
    <row r="91" spans="1:10" ht="69.95" customHeight="1" thickBot="1" x14ac:dyDescent="0.3">
      <c r="A91" s="59" t="s">
        <v>83</v>
      </c>
      <c r="B91" s="76" t="s">
        <v>82</v>
      </c>
      <c r="C91" s="41" t="s">
        <v>53</v>
      </c>
      <c r="D91" s="21">
        <v>144</v>
      </c>
      <c r="E91" s="76"/>
      <c r="F91" s="76"/>
      <c r="G91" s="76"/>
      <c r="H91" s="221" t="s">
        <v>23</v>
      </c>
      <c r="I91" s="222"/>
    </row>
    <row r="92" spans="1:10" ht="111" thickBot="1" x14ac:dyDescent="0.3">
      <c r="A92" s="33" t="s">
        <v>84</v>
      </c>
      <c r="B92" s="76" t="s">
        <v>106</v>
      </c>
      <c r="C92" s="41" t="s">
        <v>53</v>
      </c>
      <c r="D92" s="21">
        <v>29</v>
      </c>
      <c r="E92" s="76"/>
      <c r="F92" s="76"/>
      <c r="G92" s="76"/>
      <c r="H92" s="221" t="s">
        <v>107</v>
      </c>
      <c r="I92" s="222"/>
    </row>
    <row r="93" spans="1:10" x14ac:dyDescent="0.25">
      <c r="A93" s="7"/>
      <c r="B93" s="7"/>
      <c r="C93" s="7"/>
      <c r="D93" s="7"/>
      <c r="E93" s="7"/>
      <c r="F93" s="7"/>
      <c r="G93" s="7"/>
      <c r="H93" s="7"/>
      <c r="I93" s="7"/>
    </row>
    <row r="94" spans="1:10" x14ac:dyDescent="0.25">
      <c r="A94" s="9"/>
    </row>
    <row r="95" spans="1:10" x14ac:dyDescent="0.25">
      <c r="D95" s="20"/>
      <c r="E95" s="20"/>
    </row>
  </sheetData>
  <mergeCells count="121">
    <mergeCell ref="C47:C52"/>
    <mergeCell ref="D47:D52"/>
    <mergeCell ref="E70:E80"/>
    <mergeCell ref="F70:F80"/>
    <mergeCell ref="E47:E52"/>
    <mergeCell ref="F47:F52"/>
    <mergeCell ref="B36:B40"/>
    <mergeCell ref="C36:C40"/>
    <mergeCell ref="D36:D40"/>
    <mergeCell ref="G36:G40"/>
    <mergeCell ref="H92:I92"/>
    <mergeCell ref="C83:C85"/>
    <mergeCell ref="D83:D85"/>
    <mergeCell ref="I83:I85"/>
    <mergeCell ref="H90:I90"/>
    <mergeCell ref="H91:I91"/>
    <mergeCell ref="G47:G52"/>
    <mergeCell ref="H47:I47"/>
    <mergeCell ref="H48:I48"/>
    <mergeCell ref="E53:E56"/>
    <mergeCell ref="F53:F56"/>
    <mergeCell ref="G53:G56"/>
    <mergeCell ref="H53:I53"/>
    <mergeCell ref="H55:I55"/>
    <mergeCell ref="H50:I50"/>
    <mergeCell ref="H51:I51"/>
    <mergeCell ref="H52:I52"/>
    <mergeCell ref="B47:B52"/>
    <mergeCell ref="H86:I86"/>
    <mergeCell ref="H87:I87"/>
    <mergeCell ref="H88:I88"/>
    <mergeCell ref="H56:I56"/>
    <mergeCell ref="H82:I82"/>
    <mergeCell ref="B83:B85"/>
    <mergeCell ref="E83:E85"/>
    <mergeCell ref="F83:F85"/>
    <mergeCell ref="G83:G85"/>
    <mergeCell ref="B53:B56"/>
    <mergeCell ref="C53:C56"/>
    <mergeCell ref="D53:D56"/>
    <mergeCell ref="H33:I33"/>
    <mergeCell ref="H34:I34"/>
    <mergeCell ref="H35:I35"/>
    <mergeCell ref="B41:B42"/>
    <mergeCell ref="C41:C42"/>
    <mergeCell ref="E36:E40"/>
    <mergeCell ref="F36:F40"/>
    <mergeCell ref="A1:I1"/>
    <mergeCell ref="A2:I2"/>
    <mergeCell ref="D41:D42"/>
    <mergeCell ref="E41:E42"/>
    <mergeCell ref="F41:F42"/>
    <mergeCell ref="G41:G42"/>
    <mergeCell ref="H41:I42"/>
    <mergeCell ref="A41:A42"/>
    <mergeCell ref="B43:B46"/>
    <mergeCell ref="C43:C46"/>
    <mergeCell ref="D43:D46"/>
    <mergeCell ref="E43:E46"/>
    <mergeCell ref="F43:F46"/>
    <mergeCell ref="G43:G46"/>
    <mergeCell ref="H43:I43"/>
    <mergeCell ref="H45:I45"/>
    <mergeCell ref="H46:I46"/>
    <mergeCell ref="A22:A31"/>
    <mergeCell ref="B22:B31"/>
    <mergeCell ref="C22:C31"/>
    <mergeCell ref="D22:D31"/>
    <mergeCell ref="E22:E31"/>
    <mergeCell ref="F22:F31"/>
    <mergeCell ref="G17:G21"/>
    <mergeCell ref="H17:I17"/>
    <mergeCell ref="H19:I19"/>
    <mergeCell ref="H20:I20"/>
    <mergeCell ref="H21:I21"/>
    <mergeCell ref="A17:A21"/>
    <mergeCell ref="B17:B21"/>
    <mergeCell ref="C17:C21"/>
    <mergeCell ref="D17:D21"/>
    <mergeCell ref="E17:E21"/>
    <mergeCell ref="F17:F21"/>
    <mergeCell ref="G22:G31"/>
    <mergeCell ref="H22:I22"/>
    <mergeCell ref="H26:I26"/>
    <mergeCell ref="H27:I27"/>
    <mergeCell ref="H28:I28"/>
    <mergeCell ref="D4:E4"/>
    <mergeCell ref="F4:H4"/>
    <mergeCell ref="G5:H5"/>
    <mergeCell ref="G6:H6"/>
    <mergeCell ref="A7:I7"/>
    <mergeCell ref="A9:A16"/>
    <mergeCell ref="B9:B16"/>
    <mergeCell ref="C9:C16"/>
    <mergeCell ref="D9:D16"/>
    <mergeCell ref="E9:E16"/>
    <mergeCell ref="H8:I8"/>
    <mergeCell ref="G70:G80"/>
    <mergeCell ref="I9:I10"/>
    <mergeCell ref="E58:E69"/>
    <mergeCell ref="F58:F69"/>
    <mergeCell ref="G58:G69"/>
    <mergeCell ref="A83:A85"/>
    <mergeCell ref="A43:A46"/>
    <mergeCell ref="A47:A52"/>
    <mergeCell ref="A53:A56"/>
    <mergeCell ref="A36:A40"/>
    <mergeCell ref="A70:A80"/>
    <mergeCell ref="B70:B80"/>
    <mergeCell ref="C70:C80"/>
    <mergeCell ref="D70:D80"/>
    <mergeCell ref="B58:B69"/>
    <mergeCell ref="A58:A69"/>
    <mergeCell ref="D58:D69"/>
    <mergeCell ref="C58:C69"/>
    <mergeCell ref="F9:F16"/>
    <mergeCell ref="G9:G16"/>
    <mergeCell ref="H11:I11"/>
    <mergeCell ref="H12:I12"/>
    <mergeCell ref="H13:I13"/>
    <mergeCell ref="H16:I16"/>
  </mergeCells>
  <pageMargins left="0.59055118110236227" right="0" top="0.55118110236220474" bottom="0.35433070866141736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2015-05-20T08:39:09Z</dcterms:modified>
</cp:coreProperties>
</file>